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5" yWindow="465" windowWidth="20640" windowHeight="11760" activeTab="5"/>
  </bookViews>
  <sheets>
    <sheet name="LCG" sheetId="1" r:id="rId1"/>
    <sheet name="Dataset" sheetId="7" r:id="rId2"/>
    <sheet name="K-S Test" sheetId="3" r:id="rId3"/>
    <sheet name="Chi-Square Test" sheetId="4" r:id="rId4"/>
    <sheet name="Runs Test" sheetId="5" r:id="rId5"/>
    <sheet name="Autocorrelation Test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6" l="1"/>
  <c r="F3" i="6"/>
  <c r="F5" i="6"/>
  <c r="F7" i="6"/>
  <c r="F9" i="6"/>
  <c r="F11" i="6"/>
  <c r="F13" i="6"/>
  <c r="F15" i="6"/>
  <c r="F17" i="6"/>
  <c r="F19" i="6"/>
  <c r="F21" i="6"/>
  <c r="F23" i="6"/>
  <c r="F25" i="6"/>
  <c r="F27" i="6"/>
  <c r="F29" i="6"/>
  <c r="F31" i="6"/>
  <c r="F33" i="6"/>
  <c r="F35" i="6"/>
  <c r="F37" i="6"/>
  <c r="F39" i="6"/>
  <c r="F41" i="6"/>
  <c r="F43" i="6"/>
  <c r="F45" i="6"/>
  <c r="F47" i="6"/>
  <c r="F49" i="6"/>
  <c r="F51" i="6"/>
  <c r="F53" i="6"/>
  <c r="F55" i="6"/>
  <c r="F57" i="6"/>
  <c r="F59" i="6"/>
  <c r="F61" i="6"/>
  <c r="F63" i="6"/>
  <c r="F65" i="6"/>
  <c r="F67" i="6"/>
  <c r="F69" i="6"/>
  <c r="D3" i="6"/>
  <c r="E3" i="6"/>
  <c r="D2" i="6"/>
  <c r="I20" i="4" l="1"/>
  <c r="J80" i="3" l="1"/>
  <c r="E80" i="5" l="1"/>
  <c r="E76" i="6"/>
  <c r="E75" i="5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5" i="3"/>
  <c r="H4" i="6" l="1"/>
  <c r="E74" i="6" s="1"/>
  <c r="C3" i="6"/>
  <c r="C4" i="6"/>
  <c r="D4" i="6" s="1"/>
  <c r="C5" i="6"/>
  <c r="E5" i="6" s="1"/>
  <c r="C6" i="6"/>
  <c r="E6" i="6" s="1"/>
  <c r="C7" i="6"/>
  <c r="D7" i="6" s="1"/>
  <c r="C8" i="6"/>
  <c r="D8" i="6" s="1"/>
  <c r="C9" i="6"/>
  <c r="E9" i="6" s="1"/>
  <c r="C10" i="6"/>
  <c r="E10" i="6" s="1"/>
  <c r="C11" i="6"/>
  <c r="D11" i="6" s="1"/>
  <c r="C12" i="6"/>
  <c r="D12" i="6" s="1"/>
  <c r="C13" i="6"/>
  <c r="E13" i="6" s="1"/>
  <c r="C14" i="6"/>
  <c r="E14" i="6" s="1"/>
  <c r="C15" i="6"/>
  <c r="D15" i="6" s="1"/>
  <c r="C16" i="6"/>
  <c r="D16" i="6" s="1"/>
  <c r="C17" i="6"/>
  <c r="E17" i="6" s="1"/>
  <c r="C18" i="6"/>
  <c r="E18" i="6" s="1"/>
  <c r="C19" i="6"/>
  <c r="D19" i="6" s="1"/>
  <c r="C20" i="6"/>
  <c r="D20" i="6" s="1"/>
  <c r="C21" i="6"/>
  <c r="E21" i="6" s="1"/>
  <c r="C22" i="6"/>
  <c r="E22" i="6" s="1"/>
  <c r="C23" i="6"/>
  <c r="D23" i="6" s="1"/>
  <c r="C24" i="6"/>
  <c r="D24" i="6" s="1"/>
  <c r="C25" i="6"/>
  <c r="E25" i="6" s="1"/>
  <c r="C26" i="6"/>
  <c r="E26" i="6" s="1"/>
  <c r="C27" i="6"/>
  <c r="D27" i="6" s="1"/>
  <c r="C28" i="6"/>
  <c r="D28" i="6" s="1"/>
  <c r="C29" i="6"/>
  <c r="E29" i="6" s="1"/>
  <c r="C30" i="6"/>
  <c r="E30" i="6" s="1"/>
  <c r="C31" i="6"/>
  <c r="D31" i="6" s="1"/>
  <c r="C32" i="6"/>
  <c r="D32" i="6" s="1"/>
  <c r="C33" i="6"/>
  <c r="E33" i="6" s="1"/>
  <c r="C34" i="6"/>
  <c r="E34" i="6" s="1"/>
  <c r="C35" i="6"/>
  <c r="D35" i="6" s="1"/>
  <c r="C36" i="6"/>
  <c r="D36" i="6" s="1"/>
  <c r="C37" i="6"/>
  <c r="E37" i="6" s="1"/>
  <c r="C38" i="6"/>
  <c r="E38" i="6" s="1"/>
  <c r="C39" i="6"/>
  <c r="D39" i="6" s="1"/>
  <c r="C40" i="6"/>
  <c r="D40" i="6" s="1"/>
  <c r="C41" i="6"/>
  <c r="E41" i="6" s="1"/>
  <c r="C42" i="6"/>
  <c r="E42" i="6" s="1"/>
  <c r="C43" i="6"/>
  <c r="D43" i="6" s="1"/>
  <c r="C44" i="6"/>
  <c r="D44" i="6" s="1"/>
  <c r="C45" i="6"/>
  <c r="E45" i="6" s="1"/>
  <c r="C46" i="6"/>
  <c r="E46" i="6" s="1"/>
  <c r="C47" i="6"/>
  <c r="D47" i="6" s="1"/>
  <c r="C48" i="6"/>
  <c r="D48" i="6" s="1"/>
  <c r="C49" i="6"/>
  <c r="E49" i="6" s="1"/>
  <c r="C50" i="6"/>
  <c r="E50" i="6" s="1"/>
  <c r="C51" i="6"/>
  <c r="D51" i="6" s="1"/>
  <c r="C52" i="6"/>
  <c r="D52" i="6" s="1"/>
  <c r="C53" i="6"/>
  <c r="E53" i="6" s="1"/>
  <c r="C54" i="6"/>
  <c r="E54" i="6" s="1"/>
  <c r="C55" i="6"/>
  <c r="D55" i="6" s="1"/>
  <c r="C56" i="6"/>
  <c r="D56" i="6" s="1"/>
  <c r="C57" i="6"/>
  <c r="E57" i="6" s="1"/>
  <c r="C58" i="6"/>
  <c r="E58" i="6" s="1"/>
  <c r="C59" i="6"/>
  <c r="D59" i="6" s="1"/>
  <c r="C60" i="6"/>
  <c r="D60" i="6" s="1"/>
  <c r="C61" i="6"/>
  <c r="E61" i="6" s="1"/>
  <c r="C62" i="6"/>
  <c r="E62" i="6" s="1"/>
  <c r="C63" i="6"/>
  <c r="D63" i="6" s="1"/>
  <c r="C64" i="6"/>
  <c r="D64" i="6" s="1"/>
  <c r="C65" i="6"/>
  <c r="E65" i="6" s="1"/>
  <c r="C66" i="6"/>
  <c r="E66" i="6" s="1"/>
  <c r="C67" i="6"/>
  <c r="D67" i="6" s="1"/>
  <c r="C68" i="6"/>
  <c r="D68" i="6" s="1"/>
  <c r="C69" i="6"/>
  <c r="E69" i="6" s="1"/>
  <c r="C70" i="6"/>
  <c r="E70" i="6" s="1"/>
  <c r="C71" i="6"/>
  <c r="D71" i="6" s="1"/>
  <c r="C2" i="6"/>
  <c r="E74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D16" i="5" s="1"/>
  <c r="C17" i="5"/>
  <c r="C18" i="5"/>
  <c r="C19" i="5"/>
  <c r="C20" i="5"/>
  <c r="D20" i="5" s="1"/>
  <c r="C21" i="5"/>
  <c r="C22" i="5"/>
  <c r="C23" i="5"/>
  <c r="C24" i="5"/>
  <c r="D24" i="5" s="1"/>
  <c r="C25" i="5"/>
  <c r="C26" i="5"/>
  <c r="C27" i="5"/>
  <c r="C28" i="5"/>
  <c r="D28" i="5" s="1"/>
  <c r="C29" i="5"/>
  <c r="C30" i="5"/>
  <c r="C31" i="5"/>
  <c r="C32" i="5"/>
  <c r="D32" i="5" s="1"/>
  <c r="C33" i="5"/>
  <c r="C34" i="5"/>
  <c r="C35" i="5"/>
  <c r="C36" i="5"/>
  <c r="D36" i="5" s="1"/>
  <c r="C37" i="5"/>
  <c r="C38" i="5"/>
  <c r="C39" i="5"/>
  <c r="C40" i="5"/>
  <c r="D40" i="5" s="1"/>
  <c r="C41" i="5"/>
  <c r="C42" i="5"/>
  <c r="C43" i="5"/>
  <c r="C44" i="5"/>
  <c r="D44" i="5" s="1"/>
  <c r="C45" i="5"/>
  <c r="C46" i="5"/>
  <c r="C47" i="5"/>
  <c r="C48" i="5"/>
  <c r="D48" i="5" s="1"/>
  <c r="C49" i="5"/>
  <c r="C50" i="5"/>
  <c r="C51" i="5"/>
  <c r="C52" i="5"/>
  <c r="D52" i="5" s="1"/>
  <c r="C53" i="5"/>
  <c r="C54" i="5"/>
  <c r="C55" i="5"/>
  <c r="C56" i="5"/>
  <c r="D56" i="5" s="1"/>
  <c r="C57" i="5"/>
  <c r="C58" i="5"/>
  <c r="C59" i="5"/>
  <c r="C60" i="5"/>
  <c r="D60" i="5" s="1"/>
  <c r="C61" i="5"/>
  <c r="C62" i="5"/>
  <c r="C63" i="5"/>
  <c r="C64" i="5"/>
  <c r="D64" i="5" s="1"/>
  <c r="C65" i="5"/>
  <c r="C66" i="5"/>
  <c r="C67" i="5"/>
  <c r="C68" i="5"/>
  <c r="D68" i="5" s="1"/>
  <c r="C69" i="5"/>
  <c r="C70" i="5"/>
  <c r="C71" i="5"/>
  <c r="D71" i="5" s="1"/>
  <c r="C2" i="5"/>
  <c r="D2" i="5" s="1"/>
  <c r="D70" i="6" l="1"/>
  <c r="D66" i="6"/>
  <c r="D62" i="6"/>
  <c r="D58" i="6"/>
  <c r="D54" i="6"/>
  <c r="D50" i="6"/>
  <c r="D46" i="6"/>
  <c r="D42" i="6"/>
  <c r="D38" i="6"/>
  <c r="D34" i="6"/>
  <c r="D30" i="6"/>
  <c r="D26" i="6"/>
  <c r="D22" i="6"/>
  <c r="D18" i="6"/>
  <c r="D14" i="6"/>
  <c r="D10" i="6"/>
  <c r="D6" i="6"/>
  <c r="E2" i="6"/>
  <c r="E68" i="6"/>
  <c r="E64" i="6"/>
  <c r="E60" i="6"/>
  <c r="E56" i="6"/>
  <c r="E52" i="6"/>
  <c r="E48" i="6"/>
  <c r="E44" i="6"/>
  <c r="E40" i="6"/>
  <c r="E36" i="6"/>
  <c r="E32" i="6"/>
  <c r="E28" i="6"/>
  <c r="E24" i="6"/>
  <c r="E20" i="6"/>
  <c r="E16" i="6"/>
  <c r="E12" i="6"/>
  <c r="E8" i="6"/>
  <c r="E4" i="6"/>
  <c r="D69" i="6"/>
  <c r="D65" i="6"/>
  <c r="D61" i="6"/>
  <c r="D57" i="6"/>
  <c r="D53" i="6"/>
  <c r="D49" i="6"/>
  <c r="D45" i="6"/>
  <c r="D41" i="6"/>
  <c r="D37" i="6"/>
  <c r="D33" i="6"/>
  <c r="D29" i="6"/>
  <c r="D25" i="6"/>
  <c r="D21" i="6"/>
  <c r="D17" i="6"/>
  <c r="D13" i="6"/>
  <c r="D9" i="6"/>
  <c r="D5" i="6"/>
  <c r="E71" i="6"/>
  <c r="E67" i="6"/>
  <c r="E63" i="6"/>
  <c r="E59" i="6"/>
  <c r="E55" i="6"/>
  <c r="E51" i="6"/>
  <c r="E47" i="6"/>
  <c r="E43" i="6"/>
  <c r="E39" i="6"/>
  <c r="E35" i="6"/>
  <c r="E31" i="6"/>
  <c r="E27" i="6"/>
  <c r="E23" i="6"/>
  <c r="E19" i="6"/>
  <c r="E15" i="6"/>
  <c r="E11" i="6"/>
  <c r="E7" i="6"/>
  <c r="D39" i="5"/>
  <c r="D15" i="5"/>
  <c r="D55" i="5"/>
  <c r="D47" i="5"/>
  <c r="D31" i="5"/>
  <c r="D23" i="5"/>
  <c r="D12" i="5"/>
  <c r="D8" i="5"/>
  <c r="D4" i="5"/>
  <c r="D7" i="5"/>
  <c r="D63" i="5"/>
  <c r="D3" i="5"/>
  <c r="D66" i="5"/>
  <c r="D58" i="5"/>
  <c r="D50" i="5"/>
  <c r="D42" i="5"/>
  <c r="D30" i="5"/>
  <c r="D22" i="5"/>
  <c r="D6" i="5"/>
  <c r="D67" i="5"/>
  <c r="D59" i="5"/>
  <c r="D51" i="5"/>
  <c r="D43" i="5"/>
  <c r="D35" i="5"/>
  <c r="D27" i="5"/>
  <c r="D19" i="5"/>
  <c r="D11" i="5"/>
  <c r="D70" i="5"/>
  <c r="D62" i="5"/>
  <c r="D54" i="5"/>
  <c r="D46" i="5"/>
  <c r="D38" i="5"/>
  <c r="D34" i="5"/>
  <c r="D26" i="5"/>
  <c r="D18" i="5"/>
  <c r="D14" i="5"/>
  <c r="D10" i="5"/>
  <c r="D69" i="5"/>
  <c r="D65" i="5"/>
  <c r="D61" i="5"/>
  <c r="D57" i="5"/>
  <c r="D53" i="5"/>
  <c r="D49" i="5"/>
  <c r="D45" i="5"/>
  <c r="D41" i="5"/>
  <c r="D37" i="5"/>
  <c r="D33" i="5"/>
  <c r="D29" i="5"/>
  <c r="D25" i="5"/>
  <c r="D21" i="5"/>
  <c r="D17" i="5"/>
  <c r="D13" i="5"/>
  <c r="D9" i="5"/>
  <c r="D5" i="5"/>
  <c r="E11" i="7"/>
  <c r="E12" i="7" s="1"/>
  <c r="E9" i="7"/>
  <c r="E16" i="7" s="1"/>
  <c r="E8" i="7"/>
  <c r="D5" i="7"/>
  <c r="D9" i="4"/>
  <c r="F9" i="4" s="1"/>
  <c r="E3" i="4"/>
  <c r="H12" i="4" s="1"/>
  <c r="E5" i="4"/>
  <c r="D8" i="4" s="1"/>
  <c r="F8" i="4" s="1"/>
  <c r="G5" i="3"/>
  <c r="E75" i="6" l="1"/>
  <c r="D10" i="4"/>
  <c r="D72" i="5"/>
  <c r="E79" i="5" s="1"/>
  <c r="E10" i="7"/>
  <c r="E13" i="7" s="1"/>
  <c r="F16" i="7" s="1"/>
  <c r="H13" i="4"/>
  <c r="H11" i="4"/>
  <c r="H15" i="4"/>
  <c r="H10" i="4"/>
  <c r="H14" i="4"/>
  <c r="H9" i="4"/>
  <c r="G8" i="4"/>
  <c r="H8" i="4"/>
  <c r="D11" i="4" l="1"/>
  <c r="F10" i="4"/>
  <c r="I8" i="4"/>
  <c r="E9" i="4"/>
  <c r="G9" i="4" s="1"/>
  <c r="I9" i="4" s="1"/>
  <c r="G16" i="7"/>
  <c r="E17" i="7"/>
  <c r="E10" i="4"/>
  <c r="G10" i="4" s="1"/>
  <c r="I10" i="4" s="1"/>
  <c r="Q23" i="7" l="1"/>
  <c r="D12" i="4"/>
  <c r="F11" i="4"/>
  <c r="F17" i="7"/>
  <c r="E18" i="7" s="1"/>
  <c r="E11" i="4"/>
  <c r="G11" i="4" s="1"/>
  <c r="I11" i="4" s="1"/>
  <c r="R23" i="7" l="1"/>
  <c r="S23" i="7" s="1"/>
  <c r="D13" i="4"/>
  <c r="F12" i="4"/>
  <c r="G17" i="7"/>
  <c r="F18" i="7"/>
  <c r="E19" i="7" s="1"/>
  <c r="E12" i="4"/>
  <c r="G12" i="4" l="1"/>
  <c r="I12" i="4" s="1"/>
  <c r="D14" i="4"/>
  <c r="F13" i="4"/>
  <c r="G18" i="7"/>
  <c r="F19" i="7"/>
  <c r="E20" i="7" s="1"/>
  <c r="E13" i="4"/>
  <c r="G13" i="4" l="1"/>
  <c r="I13" i="4" s="1"/>
  <c r="D15" i="4"/>
  <c r="F15" i="4" s="1"/>
  <c r="F14" i="4"/>
  <c r="G19" i="7"/>
  <c r="F20" i="7"/>
  <c r="E21" i="7" s="1"/>
  <c r="E14" i="4"/>
  <c r="G14" i="4" l="1"/>
  <c r="I14" i="4" s="1"/>
  <c r="G20" i="7"/>
  <c r="F21" i="7"/>
  <c r="E22" i="7" s="1"/>
  <c r="F22" i="7" s="1"/>
  <c r="E23" i="7" s="1"/>
  <c r="E15" i="4"/>
  <c r="G15" i="4" s="1"/>
  <c r="I15" i="4" s="1"/>
  <c r="I18" i="4" s="1"/>
  <c r="F23" i="7" l="1"/>
  <c r="G23" i="7" s="1"/>
  <c r="G21" i="7"/>
  <c r="G22" i="7"/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F74" i="3" s="1"/>
  <c r="B5" i="3"/>
  <c r="G69" i="3" l="1"/>
  <c r="F68" i="3"/>
  <c r="G65" i="3"/>
  <c r="F64" i="3"/>
  <c r="G61" i="3"/>
  <c r="F60" i="3"/>
  <c r="F56" i="3"/>
  <c r="G57" i="3"/>
  <c r="G53" i="3"/>
  <c r="F52" i="3"/>
  <c r="G49" i="3"/>
  <c r="F48" i="3"/>
  <c r="G45" i="3"/>
  <c r="F44" i="3"/>
  <c r="F40" i="3"/>
  <c r="G41" i="3"/>
  <c r="G37" i="3"/>
  <c r="F36" i="3"/>
  <c r="G33" i="3"/>
  <c r="F32" i="3"/>
  <c r="G29" i="3"/>
  <c r="F28" i="3"/>
  <c r="F24" i="3"/>
  <c r="G25" i="3"/>
  <c r="G21" i="3"/>
  <c r="F20" i="3"/>
  <c r="G17" i="3"/>
  <c r="F16" i="3"/>
  <c r="G13" i="3"/>
  <c r="F12" i="3"/>
  <c r="F8" i="3"/>
  <c r="G9" i="3"/>
  <c r="F72" i="3"/>
  <c r="G73" i="3"/>
  <c r="F5" i="3"/>
  <c r="G6" i="3"/>
  <c r="F71" i="3"/>
  <c r="G72" i="3"/>
  <c r="F67" i="3"/>
  <c r="G68" i="3"/>
  <c r="F63" i="3"/>
  <c r="G64" i="3"/>
  <c r="F59" i="3"/>
  <c r="G60" i="3"/>
  <c r="F55" i="3"/>
  <c r="G56" i="3"/>
  <c r="F51" i="3"/>
  <c r="G52" i="3"/>
  <c r="F47" i="3"/>
  <c r="G48" i="3"/>
  <c r="F43" i="3"/>
  <c r="G44" i="3"/>
  <c r="F39" i="3"/>
  <c r="G40" i="3"/>
  <c r="F35" i="3"/>
  <c r="G36" i="3"/>
  <c r="F31" i="3"/>
  <c r="G32" i="3"/>
  <c r="F27" i="3"/>
  <c r="G28" i="3"/>
  <c r="F23" i="3"/>
  <c r="G24" i="3"/>
  <c r="F19" i="3"/>
  <c r="G20" i="3"/>
  <c r="F15" i="3"/>
  <c r="G16" i="3"/>
  <c r="F11" i="3"/>
  <c r="G12" i="3"/>
  <c r="F7" i="3"/>
  <c r="G8" i="3"/>
  <c r="F70" i="3"/>
  <c r="G71" i="3"/>
  <c r="F62" i="3"/>
  <c r="G63" i="3"/>
  <c r="F54" i="3"/>
  <c r="G55" i="3"/>
  <c r="F50" i="3"/>
  <c r="G51" i="3"/>
  <c r="F46" i="3"/>
  <c r="G47" i="3"/>
  <c r="F42" i="3"/>
  <c r="G43" i="3"/>
  <c r="F38" i="3"/>
  <c r="G39" i="3"/>
  <c r="F34" i="3"/>
  <c r="G35" i="3"/>
  <c r="F30" i="3"/>
  <c r="G31" i="3"/>
  <c r="F26" i="3"/>
  <c r="G27" i="3"/>
  <c r="F22" i="3"/>
  <c r="G23" i="3"/>
  <c r="F18" i="3"/>
  <c r="G19" i="3"/>
  <c r="F14" i="3"/>
  <c r="G15" i="3"/>
  <c r="F10" i="3"/>
  <c r="G11" i="3"/>
  <c r="F6" i="3"/>
  <c r="G7" i="3"/>
  <c r="F66" i="3"/>
  <c r="G67" i="3"/>
  <c r="F58" i="3"/>
  <c r="G59" i="3"/>
  <c r="G74" i="3"/>
  <c r="F73" i="3"/>
  <c r="G70" i="3"/>
  <c r="F69" i="3"/>
  <c r="G66" i="3"/>
  <c r="F65" i="3"/>
  <c r="F61" i="3"/>
  <c r="G62" i="3"/>
  <c r="G58" i="3"/>
  <c r="F57" i="3"/>
  <c r="G54" i="3"/>
  <c r="F53" i="3"/>
  <c r="F49" i="3"/>
  <c r="G50" i="3"/>
  <c r="G46" i="3"/>
  <c r="F45" i="3"/>
  <c r="F41" i="3"/>
  <c r="G42" i="3"/>
  <c r="G38" i="3"/>
  <c r="F37" i="3"/>
  <c r="G34" i="3"/>
  <c r="F33" i="3"/>
  <c r="F29" i="3"/>
  <c r="G30" i="3"/>
  <c r="G26" i="3"/>
  <c r="F25" i="3"/>
  <c r="G22" i="3"/>
  <c r="F21" i="3"/>
  <c r="F17" i="3"/>
  <c r="G18" i="3"/>
  <c r="G14" i="3"/>
  <c r="F13" i="3"/>
  <c r="G10" i="3"/>
  <c r="F9" i="3"/>
  <c r="G509" i="1"/>
  <c r="C10" i="1"/>
  <c r="C11" i="1" s="1"/>
  <c r="F79" i="3" l="1"/>
  <c r="G79" i="3"/>
  <c r="F10" i="1"/>
  <c r="C12" i="1"/>
  <c r="F12" i="1" s="1"/>
  <c r="G11" i="1" s="1"/>
  <c r="F11" i="1"/>
  <c r="G10" i="1" s="1"/>
  <c r="J79" i="3" l="1"/>
  <c r="C13" i="1"/>
  <c r="C14" i="1" l="1"/>
  <c r="F13" i="1"/>
  <c r="G12" i="1" l="1"/>
  <c r="C15" i="1"/>
  <c r="F14" i="1"/>
  <c r="G13" i="1" s="1"/>
  <c r="C16" i="1" l="1"/>
  <c r="F15" i="1"/>
  <c r="G14" i="1" s="1"/>
  <c r="C17" i="1" l="1"/>
  <c r="F16" i="1"/>
  <c r="G15" i="1" s="1"/>
  <c r="C18" i="1" l="1"/>
  <c r="F17" i="1"/>
  <c r="G16" i="1" s="1"/>
  <c r="C19" i="1" l="1"/>
  <c r="F18" i="1"/>
  <c r="G17" i="1" s="1"/>
  <c r="C20" i="1" l="1"/>
  <c r="F19" i="1"/>
  <c r="G18" i="1" s="1"/>
  <c r="C21" i="1" l="1"/>
  <c r="F20" i="1"/>
  <c r="G19" i="1" s="1"/>
  <c r="C22" i="1" l="1"/>
  <c r="F21" i="1"/>
  <c r="G20" i="1" s="1"/>
  <c r="C23" i="1" l="1"/>
  <c r="F22" i="1"/>
  <c r="G21" i="1" s="1"/>
  <c r="C24" i="1" l="1"/>
  <c r="F23" i="1"/>
  <c r="G22" i="1" s="1"/>
  <c r="C25" i="1" l="1"/>
  <c r="F24" i="1"/>
  <c r="G23" i="1" s="1"/>
  <c r="C26" i="1" l="1"/>
  <c r="F25" i="1"/>
  <c r="G24" i="1" s="1"/>
  <c r="C27" i="1" l="1"/>
  <c r="F26" i="1"/>
  <c r="G25" i="1" s="1"/>
  <c r="C28" i="1" l="1"/>
  <c r="F27" i="1"/>
  <c r="G26" i="1" s="1"/>
  <c r="C29" i="1" l="1"/>
  <c r="F28" i="1"/>
  <c r="G27" i="1" s="1"/>
  <c r="C30" i="1" l="1"/>
  <c r="F29" i="1"/>
  <c r="G28" i="1" s="1"/>
  <c r="C31" i="1" l="1"/>
  <c r="F30" i="1"/>
  <c r="G29" i="1" s="1"/>
  <c r="C32" i="1" l="1"/>
  <c r="F31" i="1"/>
  <c r="G30" i="1" s="1"/>
  <c r="C33" i="1" l="1"/>
  <c r="F32" i="1"/>
  <c r="G31" i="1" s="1"/>
  <c r="C34" i="1" l="1"/>
  <c r="F33" i="1"/>
  <c r="G32" i="1" s="1"/>
  <c r="C35" i="1" l="1"/>
  <c r="F34" i="1"/>
  <c r="G33" i="1" s="1"/>
  <c r="C36" i="1" l="1"/>
  <c r="F35" i="1"/>
  <c r="G34" i="1" s="1"/>
  <c r="C37" i="1" l="1"/>
  <c r="F36" i="1"/>
  <c r="G35" i="1" s="1"/>
  <c r="C38" i="1" l="1"/>
  <c r="F37" i="1"/>
  <c r="G36" i="1" s="1"/>
  <c r="C39" i="1" l="1"/>
  <c r="F38" i="1"/>
  <c r="G37" i="1" s="1"/>
  <c r="C40" i="1" l="1"/>
  <c r="F39" i="1"/>
  <c r="G38" i="1" s="1"/>
  <c r="C41" i="1" l="1"/>
  <c r="F40" i="1"/>
  <c r="G39" i="1" s="1"/>
  <c r="C42" i="1" l="1"/>
  <c r="F41" i="1"/>
  <c r="G40" i="1" s="1"/>
  <c r="C43" i="1" l="1"/>
  <c r="F42" i="1"/>
  <c r="G41" i="1" s="1"/>
  <c r="C44" i="1" l="1"/>
  <c r="F43" i="1"/>
  <c r="G42" i="1" s="1"/>
  <c r="C45" i="1" l="1"/>
  <c r="F44" i="1"/>
  <c r="G43" i="1" s="1"/>
  <c r="C46" i="1" l="1"/>
  <c r="F45" i="1"/>
  <c r="G44" i="1" s="1"/>
  <c r="C47" i="1" l="1"/>
  <c r="F46" i="1"/>
  <c r="G45" i="1" s="1"/>
  <c r="C48" i="1" l="1"/>
  <c r="F47" i="1"/>
  <c r="G46" i="1" s="1"/>
  <c r="C49" i="1" l="1"/>
  <c r="F48" i="1"/>
  <c r="G47" i="1" s="1"/>
  <c r="C50" i="1" l="1"/>
  <c r="F49" i="1"/>
  <c r="G48" i="1" s="1"/>
  <c r="C51" i="1" l="1"/>
  <c r="F50" i="1"/>
  <c r="G49" i="1" s="1"/>
  <c r="C52" i="1" l="1"/>
  <c r="F51" i="1"/>
  <c r="G50" i="1" s="1"/>
  <c r="C53" i="1" l="1"/>
  <c r="F52" i="1"/>
  <c r="G51" i="1" s="1"/>
  <c r="C54" i="1" l="1"/>
  <c r="F53" i="1"/>
  <c r="G52" i="1" s="1"/>
  <c r="C55" i="1" l="1"/>
  <c r="F54" i="1"/>
  <c r="G53" i="1" s="1"/>
  <c r="C56" i="1" l="1"/>
  <c r="F55" i="1"/>
  <c r="G54" i="1" s="1"/>
  <c r="C57" i="1" l="1"/>
  <c r="F56" i="1"/>
  <c r="G55" i="1" s="1"/>
  <c r="C58" i="1" l="1"/>
  <c r="F57" i="1"/>
  <c r="G56" i="1" s="1"/>
  <c r="C59" i="1" l="1"/>
  <c r="F58" i="1"/>
  <c r="G57" i="1" s="1"/>
  <c r="C60" i="1" l="1"/>
  <c r="F59" i="1"/>
  <c r="G58" i="1" s="1"/>
  <c r="C61" i="1" l="1"/>
  <c r="F60" i="1"/>
  <c r="G59" i="1" s="1"/>
  <c r="C62" i="1" l="1"/>
  <c r="F61" i="1"/>
  <c r="G60" i="1" s="1"/>
  <c r="C63" i="1" l="1"/>
  <c r="F62" i="1"/>
  <c r="G61" i="1" s="1"/>
  <c r="C64" i="1" l="1"/>
  <c r="F63" i="1"/>
  <c r="G62" i="1" s="1"/>
  <c r="C65" i="1" l="1"/>
  <c r="F64" i="1"/>
  <c r="G63" i="1" s="1"/>
  <c r="C66" i="1" l="1"/>
  <c r="F65" i="1"/>
  <c r="G64" i="1" s="1"/>
  <c r="C67" i="1" l="1"/>
  <c r="F66" i="1"/>
  <c r="G65" i="1" s="1"/>
  <c r="C68" i="1" l="1"/>
  <c r="F67" i="1"/>
  <c r="G66" i="1" s="1"/>
  <c r="C69" i="1" l="1"/>
  <c r="F68" i="1"/>
  <c r="G67" i="1" s="1"/>
  <c r="C70" i="1" l="1"/>
  <c r="F69" i="1"/>
  <c r="G68" i="1" s="1"/>
  <c r="C71" i="1" l="1"/>
  <c r="F70" i="1"/>
  <c r="G69" i="1" s="1"/>
  <c r="C72" i="1" l="1"/>
  <c r="F71" i="1"/>
  <c r="G70" i="1" s="1"/>
  <c r="C73" i="1" l="1"/>
  <c r="F72" i="1"/>
  <c r="G71" i="1" s="1"/>
  <c r="C74" i="1" l="1"/>
  <c r="F73" i="1"/>
  <c r="G72" i="1" s="1"/>
  <c r="C75" i="1" l="1"/>
  <c r="F74" i="1"/>
  <c r="G73" i="1" s="1"/>
  <c r="C76" i="1" l="1"/>
  <c r="F75" i="1"/>
  <c r="G74" i="1" s="1"/>
  <c r="C77" i="1" l="1"/>
  <c r="F76" i="1"/>
  <c r="G75" i="1" s="1"/>
  <c r="C78" i="1" l="1"/>
  <c r="F77" i="1"/>
  <c r="G76" i="1" s="1"/>
  <c r="C79" i="1" l="1"/>
  <c r="F78" i="1"/>
  <c r="G77" i="1" s="1"/>
  <c r="C80" i="1" l="1"/>
  <c r="F79" i="1"/>
  <c r="G78" i="1" s="1"/>
  <c r="C81" i="1" l="1"/>
  <c r="F80" i="1"/>
  <c r="G79" i="1" s="1"/>
  <c r="C82" i="1" l="1"/>
  <c r="F81" i="1"/>
  <c r="G80" i="1" s="1"/>
  <c r="C83" i="1" l="1"/>
  <c r="F82" i="1"/>
  <c r="G81" i="1" s="1"/>
  <c r="C84" i="1" l="1"/>
  <c r="F83" i="1"/>
  <c r="G82" i="1" s="1"/>
  <c r="C85" i="1" l="1"/>
  <c r="F84" i="1"/>
  <c r="G83" i="1" s="1"/>
  <c r="C86" i="1" l="1"/>
  <c r="F85" i="1"/>
  <c r="G84" i="1" s="1"/>
  <c r="C87" i="1" l="1"/>
  <c r="F86" i="1"/>
  <c r="G85" i="1" s="1"/>
  <c r="C88" i="1" l="1"/>
  <c r="F87" i="1"/>
  <c r="G86" i="1" s="1"/>
  <c r="C89" i="1" l="1"/>
  <c r="F88" i="1"/>
  <c r="G87" i="1" s="1"/>
  <c r="C90" i="1" l="1"/>
  <c r="F89" i="1"/>
  <c r="G88" i="1" s="1"/>
  <c r="C91" i="1" l="1"/>
  <c r="F90" i="1"/>
  <c r="G89" i="1" s="1"/>
  <c r="C92" i="1" l="1"/>
  <c r="F91" i="1"/>
  <c r="G90" i="1" s="1"/>
  <c r="C93" i="1" l="1"/>
  <c r="F92" i="1"/>
  <c r="G91" i="1" s="1"/>
  <c r="C94" i="1" l="1"/>
  <c r="F93" i="1"/>
  <c r="G92" i="1" s="1"/>
  <c r="C95" i="1" l="1"/>
  <c r="F94" i="1"/>
  <c r="G93" i="1" s="1"/>
  <c r="C96" i="1" l="1"/>
  <c r="F95" i="1"/>
  <c r="G94" i="1" s="1"/>
  <c r="C97" i="1" l="1"/>
  <c r="F96" i="1"/>
  <c r="G95" i="1" s="1"/>
  <c r="C98" i="1" l="1"/>
  <c r="F97" i="1"/>
  <c r="G96" i="1" s="1"/>
  <c r="C99" i="1" l="1"/>
  <c r="F98" i="1"/>
  <c r="G97" i="1" s="1"/>
  <c r="C100" i="1" l="1"/>
  <c r="F99" i="1"/>
  <c r="G98" i="1" s="1"/>
  <c r="C101" i="1" l="1"/>
  <c r="F100" i="1"/>
  <c r="G99" i="1" s="1"/>
  <c r="C102" i="1" l="1"/>
  <c r="F101" i="1"/>
  <c r="G100" i="1" s="1"/>
  <c r="C103" i="1" l="1"/>
  <c r="F102" i="1"/>
  <c r="G101" i="1" s="1"/>
  <c r="C104" i="1" l="1"/>
  <c r="F103" i="1"/>
  <c r="G102" i="1" s="1"/>
  <c r="C105" i="1" l="1"/>
  <c r="F104" i="1"/>
  <c r="G103" i="1" s="1"/>
  <c r="C106" i="1" l="1"/>
  <c r="F105" i="1"/>
  <c r="G104" i="1" s="1"/>
  <c r="C107" i="1" l="1"/>
  <c r="F106" i="1"/>
  <c r="G105" i="1" s="1"/>
  <c r="C108" i="1" l="1"/>
  <c r="F107" i="1"/>
  <c r="G106" i="1" s="1"/>
  <c r="C109" i="1" l="1"/>
  <c r="F108" i="1"/>
  <c r="G107" i="1" s="1"/>
  <c r="C110" i="1" l="1"/>
  <c r="F109" i="1"/>
  <c r="G108" i="1" s="1"/>
  <c r="C111" i="1" l="1"/>
  <c r="F110" i="1"/>
  <c r="G109" i="1" s="1"/>
  <c r="C112" i="1" l="1"/>
  <c r="F111" i="1"/>
  <c r="G110" i="1" s="1"/>
  <c r="C113" i="1" l="1"/>
  <c r="F112" i="1"/>
  <c r="G111" i="1" s="1"/>
  <c r="C114" i="1" l="1"/>
  <c r="F113" i="1"/>
  <c r="G112" i="1" s="1"/>
  <c r="C115" i="1" l="1"/>
  <c r="F114" i="1"/>
  <c r="G113" i="1" s="1"/>
  <c r="C116" i="1" l="1"/>
  <c r="F115" i="1"/>
  <c r="G114" i="1" s="1"/>
  <c r="C117" i="1" l="1"/>
  <c r="F116" i="1"/>
  <c r="G115" i="1" s="1"/>
  <c r="C118" i="1" l="1"/>
  <c r="F117" i="1"/>
  <c r="G116" i="1" s="1"/>
  <c r="C119" i="1" l="1"/>
  <c r="F118" i="1"/>
  <c r="G117" i="1" s="1"/>
  <c r="C120" i="1" l="1"/>
  <c r="F119" i="1"/>
  <c r="G118" i="1" s="1"/>
  <c r="C121" i="1" l="1"/>
  <c r="F120" i="1"/>
  <c r="G119" i="1" s="1"/>
  <c r="C122" i="1" l="1"/>
  <c r="F121" i="1"/>
  <c r="G120" i="1" s="1"/>
  <c r="C123" i="1" l="1"/>
  <c r="F122" i="1"/>
  <c r="G121" i="1" s="1"/>
  <c r="C124" i="1" l="1"/>
  <c r="F123" i="1"/>
  <c r="G122" i="1" s="1"/>
  <c r="C125" i="1" l="1"/>
  <c r="F124" i="1"/>
  <c r="G123" i="1" s="1"/>
  <c r="C126" i="1" l="1"/>
  <c r="F125" i="1"/>
  <c r="G124" i="1" s="1"/>
  <c r="C127" i="1" l="1"/>
  <c r="F126" i="1"/>
  <c r="G125" i="1" s="1"/>
  <c r="C128" i="1" l="1"/>
  <c r="F127" i="1"/>
  <c r="G126" i="1" s="1"/>
  <c r="C129" i="1" l="1"/>
  <c r="F128" i="1"/>
  <c r="G127" i="1" s="1"/>
  <c r="C130" i="1" l="1"/>
  <c r="F129" i="1"/>
  <c r="G128" i="1" s="1"/>
  <c r="C131" i="1" l="1"/>
  <c r="F130" i="1"/>
  <c r="G129" i="1" s="1"/>
  <c r="C132" i="1" l="1"/>
  <c r="F131" i="1"/>
  <c r="G130" i="1" s="1"/>
  <c r="C133" i="1" l="1"/>
  <c r="F132" i="1"/>
  <c r="G131" i="1" s="1"/>
  <c r="C134" i="1" l="1"/>
  <c r="F133" i="1"/>
  <c r="G132" i="1" s="1"/>
  <c r="C135" i="1" l="1"/>
  <c r="F134" i="1"/>
  <c r="G133" i="1" s="1"/>
  <c r="C136" i="1" l="1"/>
  <c r="F135" i="1"/>
  <c r="G134" i="1" s="1"/>
  <c r="C137" i="1" l="1"/>
  <c r="F136" i="1"/>
  <c r="G135" i="1" s="1"/>
  <c r="C138" i="1" l="1"/>
  <c r="F137" i="1"/>
  <c r="G136" i="1" s="1"/>
  <c r="C139" i="1" l="1"/>
  <c r="F138" i="1"/>
  <c r="G137" i="1" s="1"/>
  <c r="C140" i="1" l="1"/>
  <c r="F139" i="1"/>
  <c r="G138" i="1" s="1"/>
  <c r="C141" i="1" l="1"/>
  <c r="F140" i="1"/>
  <c r="G139" i="1" s="1"/>
  <c r="C142" i="1" l="1"/>
  <c r="F141" i="1"/>
  <c r="G140" i="1" s="1"/>
  <c r="C143" i="1" l="1"/>
  <c r="F142" i="1"/>
  <c r="G141" i="1" s="1"/>
  <c r="C144" i="1" l="1"/>
  <c r="F143" i="1"/>
  <c r="G142" i="1" s="1"/>
  <c r="C145" i="1" l="1"/>
  <c r="F144" i="1"/>
  <c r="G143" i="1" s="1"/>
  <c r="C146" i="1" l="1"/>
  <c r="F145" i="1"/>
  <c r="G144" i="1" s="1"/>
  <c r="C147" i="1" l="1"/>
  <c r="F146" i="1"/>
  <c r="G145" i="1" s="1"/>
  <c r="C148" i="1" l="1"/>
  <c r="F147" i="1"/>
  <c r="G146" i="1" s="1"/>
  <c r="C149" i="1" l="1"/>
  <c r="F148" i="1"/>
  <c r="G147" i="1" s="1"/>
  <c r="C150" i="1" l="1"/>
  <c r="F149" i="1"/>
  <c r="G148" i="1" s="1"/>
  <c r="C151" i="1" l="1"/>
  <c r="F150" i="1"/>
  <c r="G149" i="1" s="1"/>
  <c r="C152" i="1" l="1"/>
  <c r="F151" i="1"/>
  <c r="G150" i="1" s="1"/>
  <c r="C153" i="1" l="1"/>
  <c r="F152" i="1"/>
  <c r="G151" i="1" s="1"/>
  <c r="C154" i="1" l="1"/>
  <c r="F153" i="1"/>
  <c r="G152" i="1" s="1"/>
  <c r="C155" i="1" l="1"/>
  <c r="F154" i="1"/>
  <c r="G153" i="1" s="1"/>
  <c r="C156" i="1" l="1"/>
  <c r="F155" i="1"/>
  <c r="G154" i="1" s="1"/>
  <c r="C157" i="1" l="1"/>
  <c r="F156" i="1"/>
  <c r="G155" i="1" s="1"/>
  <c r="C158" i="1" l="1"/>
  <c r="F157" i="1"/>
  <c r="G156" i="1" s="1"/>
  <c r="C159" i="1" l="1"/>
  <c r="F158" i="1"/>
  <c r="G157" i="1" s="1"/>
  <c r="C160" i="1" l="1"/>
  <c r="F159" i="1"/>
  <c r="G158" i="1" s="1"/>
  <c r="C161" i="1" l="1"/>
  <c r="F160" i="1"/>
  <c r="G159" i="1" s="1"/>
  <c r="C162" i="1" l="1"/>
  <c r="F161" i="1"/>
  <c r="G160" i="1" s="1"/>
  <c r="C163" i="1" l="1"/>
  <c r="F162" i="1"/>
  <c r="G161" i="1" s="1"/>
  <c r="C164" i="1" l="1"/>
  <c r="F163" i="1"/>
  <c r="G162" i="1" s="1"/>
  <c r="C165" i="1" l="1"/>
  <c r="F164" i="1"/>
  <c r="G163" i="1" s="1"/>
  <c r="C166" i="1" l="1"/>
  <c r="F165" i="1"/>
  <c r="G164" i="1" s="1"/>
  <c r="C167" i="1" l="1"/>
  <c r="F166" i="1"/>
  <c r="G165" i="1" s="1"/>
  <c r="C168" i="1" l="1"/>
  <c r="F167" i="1"/>
  <c r="G166" i="1" s="1"/>
  <c r="C169" i="1" l="1"/>
  <c r="F168" i="1"/>
  <c r="G167" i="1" s="1"/>
  <c r="C170" i="1" l="1"/>
  <c r="F169" i="1"/>
  <c r="G168" i="1" s="1"/>
  <c r="C171" i="1" l="1"/>
  <c r="F170" i="1"/>
  <c r="G169" i="1" s="1"/>
  <c r="C172" i="1" l="1"/>
  <c r="F171" i="1"/>
  <c r="G170" i="1" s="1"/>
  <c r="C173" i="1" l="1"/>
  <c r="F172" i="1"/>
  <c r="G171" i="1" s="1"/>
  <c r="C174" i="1" l="1"/>
  <c r="F173" i="1"/>
  <c r="G172" i="1" s="1"/>
  <c r="C175" i="1" l="1"/>
  <c r="F174" i="1"/>
  <c r="G173" i="1" s="1"/>
  <c r="C176" i="1" l="1"/>
  <c r="F175" i="1"/>
  <c r="G174" i="1" s="1"/>
  <c r="C177" i="1" l="1"/>
  <c r="F176" i="1"/>
  <c r="G175" i="1" s="1"/>
  <c r="C178" i="1" l="1"/>
  <c r="F177" i="1"/>
  <c r="G176" i="1" s="1"/>
  <c r="C179" i="1" l="1"/>
  <c r="F178" i="1"/>
  <c r="G177" i="1" s="1"/>
  <c r="C180" i="1" l="1"/>
  <c r="F179" i="1"/>
  <c r="G178" i="1" s="1"/>
  <c r="C181" i="1" l="1"/>
  <c r="F180" i="1"/>
  <c r="G179" i="1" s="1"/>
  <c r="C182" i="1" l="1"/>
  <c r="F181" i="1"/>
  <c r="G180" i="1" s="1"/>
  <c r="C183" i="1" l="1"/>
  <c r="F182" i="1"/>
  <c r="G181" i="1" s="1"/>
  <c r="C184" i="1" l="1"/>
  <c r="F183" i="1"/>
  <c r="G182" i="1" s="1"/>
  <c r="C185" i="1" l="1"/>
  <c r="F184" i="1"/>
  <c r="G183" i="1" s="1"/>
  <c r="C186" i="1" l="1"/>
  <c r="F185" i="1"/>
  <c r="G184" i="1" s="1"/>
  <c r="C187" i="1" l="1"/>
  <c r="F186" i="1"/>
  <c r="G185" i="1" s="1"/>
  <c r="C188" i="1" l="1"/>
  <c r="F187" i="1"/>
  <c r="G186" i="1" s="1"/>
  <c r="C189" i="1" l="1"/>
  <c r="F188" i="1"/>
  <c r="G187" i="1" s="1"/>
  <c r="C190" i="1" l="1"/>
  <c r="F189" i="1"/>
  <c r="G188" i="1" s="1"/>
  <c r="C191" i="1" l="1"/>
  <c r="F190" i="1"/>
  <c r="G189" i="1" s="1"/>
  <c r="C192" i="1" l="1"/>
  <c r="F191" i="1"/>
  <c r="G190" i="1" s="1"/>
  <c r="C193" i="1" l="1"/>
  <c r="F192" i="1"/>
  <c r="G191" i="1" s="1"/>
  <c r="C194" i="1" l="1"/>
  <c r="F193" i="1"/>
  <c r="G192" i="1" s="1"/>
  <c r="C195" i="1" l="1"/>
  <c r="F194" i="1"/>
  <c r="G193" i="1" s="1"/>
  <c r="C196" i="1" l="1"/>
  <c r="F195" i="1"/>
  <c r="G194" i="1" s="1"/>
  <c r="C197" i="1" l="1"/>
  <c r="F196" i="1"/>
  <c r="G195" i="1" s="1"/>
  <c r="C198" i="1" l="1"/>
  <c r="F197" i="1"/>
  <c r="G196" i="1" s="1"/>
  <c r="C199" i="1" l="1"/>
  <c r="F198" i="1"/>
  <c r="G197" i="1" s="1"/>
  <c r="C200" i="1" l="1"/>
  <c r="F199" i="1"/>
  <c r="G198" i="1" s="1"/>
  <c r="C201" i="1" l="1"/>
  <c r="F200" i="1"/>
  <c r="G199" i="1" s="1"/>
  <c r="C202" i="1" l="1"/>
  <c r="F201" i="1"/>
  <c r="G200" i="1" s="1"/>
  <c r="C203" i="1" l="1"/>
  <c r="F202" i="1"/>
  <c r="G201" i="1" s="1"/>
  <c r="C204" i="1" l="1"/>
  <c r="F203" i="1"/>
  <c r="G202" i="1" s="1"/>
  <c r="C205" i="1" l="1"/>
  <c r="F204" i="1"/>
  <c r="G203" i="1" s="1"/>
  <c r="C206" i="1" l="1"/>
  <c r="F205" i="1"/>
  <c r="G204" i="1" s="1"/>
  <c r="C207" i="1" l="1"/>
  <c r="F206" i="1"/>
  <c r="G205" i="1" s="1"/>
  <c r="C208" i="1" l="1"/>
  <c r="F207" i="1"/>
  <c r="G206" i="1" s="1"/>
  <c r="C209" i="1" l="1"/>
  <c r="F208" i="1"/>
  <c r="G207" i="1" s="1"/>
  <c r="C210" i="1" l="1"/>
  <c r="F209" i="1"/>
  <c r="G208" i="1" s="1"/>
  <c r="C211" i="1" l="1"/>
  <c r="F210" i="1"/>
  <c r="G209" i="1" s="1"/>
  <c r="C212" i="1" l="1"/>
  <c r="F211" i="1"/>
  <c r="G210" i="1" s="1"/>
  <c r="C213" i="1" l="1"/>
  <c r="F212" i="1"/>
  <c r="G211" i="1" s="1"/>
  <c r="C214" i="1" l="1"/>
  <c r="F213" i="1"/>
  <c r="G212" i="1" s="1"/>
  <c r="C215" i="1" l="1"/>
  <c r="F214" i="1"/>
  <c r="G213" i="1" s="1"/>
  <c r="C216" i="1" l="1"/>
  <c r="F215" i="1"/>
  <c r="G214" i="1" s="1"/>
  <c r="C217" i="1" l="1"/>
  <c r="F216" i="1"/>
  <c r="G215" i="1" s="1"/>
  <c r="C218" i="1" l="1"/>
  <c r="F217" i="1"/>
  <c r="G216" i="1" s="1"/>
  <c r="C219" i="1" l="1"/>
  <c r="F218" i="1"/>
  <c r="G217" i="1" s="1"/>
  <c r="C220" i="1" l="1"/>
  <c r="F219" i="1"/>
  <c r="G218" i="1" s="1"/>
  <c r="C221" i="1" l="1"/>
  <c r="F220" i="1"/>
  <c r="G219" i="1" s="1"/>
  <c r="C222" i="1" l="1"/>
  <c r="F221" i="1"/>
  <c r="G220" i="1" s="1"/>
  <c r="C223" i="1" l="1"/>
  <c r="F222" i="1"/>
  <c r="G221" i="1" s="1"/>
  <c r="C224" i="1" l="1"/>
  <c r="F223" i="1"/>
  <c r="G222" i="1" s="1"/>
  <c r="C225" i="1" l="1"/>
  <c r="F224" i="1"/>
  <c r="G223" i="1" s="1"/>
  <c r="C226" i="1" l="1"/>
  <c r="F225" i="1"/>
  <c r="G224" i="1" s="1"/>
  <c r="C227" i="1" l="1"/>
  <c r="F226" i="1"/>
  <c r="G225" i="1" s="1"/>
  <c r="C228" i="1" l="1"/>
  <c r="F227" i="1"/>
  <c r="G226" i="1" s="1"/>
  <c r="C229" i="1" l="1"/>
  <c r="F228" i="1"/>
  <c r="G227" i="1" s="1"/>
  <c r="C230" i="1" l="1"/>
  <c r="F229" i="1"/>
  <c r="G228" i="1" s="1"/>
  <c r="C231" i="1" l="1"/>
  <c r="F230" i="1"/>
  <c r="G229" i="1" s="1"/>
  <c r="C232" i="1" l="1"/>
  <c r="F231" i="1"/>
  <c r="G230" i="1" s="1"/>
  <c r="C233" i="1" l="1"/>
  <c r="F232" i="1"/>
  <c r="G231" i="1" s="1"/>
  <c r="C234" i="1" l="1"/>
  <c r="F233" i="1"/>
  <c r="G232" i="1" s="1"/>
  <c r="C235" i="1" l="1"/>
  <c r="F234" i="1"/>
  <c r="G233" i="1" s="1"/>
  <c r="C236" i="1" l="1"/>
  <c r="F235" i="1"/>
  <c r="G234" i="1" s="1"/>
  <c r="C237" i="1" l="1"/>
  <c r="F236" i="1"/>
  <c r="G235" i="1" s="1"/>
  <c r="C238" i="1" l="1"/>
  <c r="F237" i="1"/>
  <c r="G236" i="1" s="1"/>
  <c r="C239" i="1" l="1"/>
  <c r="F238" i="1"/>
  <c r="G237" i="1" s="1"/>
  <c r="C240" i="1" l="1"/>
  <c r="F239" i="1"/>
  <c r="G238" i="1" s="1"/>
  <c r="C241" i="1" l="1"/>
  <c r="F240" i="1"/>
  <c r="G239" i="1" s="1"/>
  <c r="C242" i="1" l="1"/>
  <c r="F241" i="1"/>
  <c r="G240" i="1" s="1"/>
  <c r="C243" i="1" l="1"/>
  <c r="F242" i="1"/>
  <c r="G241" i="1" s="1"/>
  <c r="C244" i="1" l="1"/>
  <c r="F243" i="1"/>
  <c r="G242" i="1" s="1"/>
  <c r="C245" i="1" l="1"/>
  <c r="F244" i="1"/>
  <c r="G243" i="1" s="1"/>
  <c r="C246" i="1" l="1"/>
  <c r="F245" i="1"/>
  <c r="G244" i="1" s="1"/>
  <c r="C247" i="1" l="1"/>
  <c r="F246" i="1"/>
  <c r="G245" i="1" s="1"/>
  <c r="C248" i="1" l="1"/>
  <c r="F247" i="1"/>
  <c r="G246" i="1" s="1"/>
  <c r="C249" i="1" l="1"/>
  <c r="F248" i="1"/>
  <c r="G247" i="1" s="1"/>
  <c r="C250" i="1" l="1"/>
  <c r="F249" i="1"/>
  <c r="G248" i="1" s="1"/>
  <c r="C251" i="1" l="1"/>
  <c r="F250" i="1"/>
  <c r="G249" i="1" s="1"/>
  <c r="C252" i="1" l="1"/>
  <c r="F251" i="1"/>
  <c r="G250" i="1" s="1"/>
  <c r="C253" i="1" l="1"/>
  <c r="F252" i="1"/>
  <c r="G251" i="1" s="1"/>
  <c r="C254" i="1" l="1"/>
  <c r="F253" i="1"/>
  <c r="G252" i="1" s="1"/>
  <c r="C255" i="1" l="1"/>
  <c r="F254" i="1"/>
  <c r="G253" i="1" s="1"/>
  <c r="C256" i="1" l="1"/>
  <c r="F255" i="1"/>
  <c r="G254" i="1" s="1"/>
  <c r="C257" i="1" l="1"/>
  <c r="F256" i="1"/>
  <c r="G255" i="1" s="1"/>
  <c r="C258" i="1" l="1"/>
  <c r="F257" i="1"/>
  <c r="G256" i="1" s="1"/>
  <c r="C259" i="1" l="1"/>
  <c r="F258" i="1"/>
  <c r="G257" i="1" s="1"/>
  <c r="C260" i="1" l="1"/>
  <c r="F259" i="1"/>
  <c r="G258" i="1" s="1"/>
  <c r="C261" i="1" l="1"/>
  <c r="F260" i="1"/>
  <c r="G259" i="1" s="1"/>
  <c r="C262" i="1" l="1"/>
  <c r="F261" i="1"/>
  <c r="G260" i="1" s="1"/>
  <c r="C263" i="1" l="1"/>
  <c r="F262" i="1"/>
  <c r="G261" i="1" s="1"/>
  <c r="C264" i="1" l="1"/>
  <c r="F263" i="1"/>
  <c r="G262" i="1" s="1"/>
  <c r="C265" i="1" l="1"/>
  <c r="F264" i="1"/>
  <c r="G263" i="1" s="1"/>
  <c r="C266" i="1" l="1"/>
  <c r="F265" i="1"/>
  <c r="G264" i="1" s="1"/>
  <c r="C267" i="1" l="1"/>
  <c r="F266" i="1"/>
  <c r="G265" i="1" s="1"/>
  <c r="C268" i="1" l="1"/>
  <c r="F267" i="1"/>
  <c r="G266" i="1" s="1"/>
  <c r="C269" i="1" l="1"/>
  <c r="F268" i="1"/>
  <c r="G267" i="1" s="1"/>
  <c r="C270" i="1" l="1"/>
  <c r="F269" i="1"/>
  <c r="G268" i="1" s="1"/>
  <c r="C271" i="1" l="1"/>
  <c r="F270" i="1"/>
  <c r="G269" i="1" s="1"/>
  <c r="C272" i="1" l="1"/>
  <c r="F271" i="1"/>
  <c r="G270" i="1" s="1"/>
  <c r="C273" i="1" l="1"/>
  <c r="F272" i="1"/>
  <c r="G271" i="1" s="1"/>
  <c r="C274" i="1" l="1"/>
  <c r="F273" i="1"/>
  <c r="G272" i="1" s="1"/>
  <c r="C275" i="1" l="1"/>
  <c r="F274" i="1"/>
  <c r="G273" i="1" s="1"/>
  <c r="C276" i="1" l="1"/>
  <c r="F275" i="1"/>
  <c r="G274" i="1" s="1"/>
  <c r="C277" i="1" l="1"/>
  <c r="F276" i="1"/>
  <c r="G275" i="1" s="1"/>
  <c r="C278" i="1" l="1"/>
  <c r="F277" i="1"/>
  <c r="G276" i="1" s="1"/>
  <c r="C279" i="1" l="1"/>
  <c r="F278" i="1"/>
  <c r="G277" i="1" s="1"/>
  <c r="C280" i="1" l="1"/>
  <c r="F279" i="1"/>
  <c r="G278" i="1" s="1"/>
  <c r="C281" i="1" l="1"/>
  <c r="F280" i="1"/>
  <c r="G279" i="1" s="1"/>
  <c r="C282" i="1" l="1"/>
  <c r="F281" i="1"/>
  <c r="G280" i="1" s="1"/>
  <c r="C283" i="1" l="1"/>
  <c r="F282" i="1"/>
  <c r="G281" i="1" s="1"/>
  <c r="C284" i="1" l="1"/>
  <c r="F283" i="1"/>
  <c r="G282" i="1" s="1"/>
  <c r="C285" i="1" l="1"/>
  <c r="F284" i="1"/>
  <c r="G283" i="1" s="1"/>
  <c r="C286" i="1" l="1"/>
  <c r="F285" i="1"/>
  <c r="G284" i="1" s="1"/>
  <c r="C287" i="1" l="1"/>
  <c r="F286" i="1"/>
  <c r="G285" i="1" s="1"/>
  <c r="C288" i="1" l="1"/>
  <c r="F287" i="1"/>
  <c r="G286" i="1" s="1"/>
  <c r="C289" i="1" l="1"/>
  <c r="F288" i="1"/>
  <c r="G287" i="1" s="1"/>
  <c r="C290" i="1" l="1"/>
  <c r="F289" i="1"/>
  <c r="G288" i="1" s="1"/>
  <c r="C291" i="1" l="1"/>
  <c r="F290" i="1"/>
  <c r="G289" i="1" s="1"/>
  <c r="C292" i="1" l="1"/>
  <c r="F291" i="1"/>
  <c r="G290" i="1" s="1"/>
  <c r="C293" i="1" l="1"/>
  <c r="F292" i="1"/>
  <c r="G291" i="1" s="1"/>
  <c r="C294" i="1" l="1"/>
  <c r="F293" i="1"/>
  <c r="G292" i="1" s="1"/>
  <c r="C295" i="1" l="1"/>
  <c r="F294" i="1"/>
  <c r="G293" i="1" s="1"/>
  <c r="C296" i="1" l="1"/>
  <c r="F295" i="1"/>
  <c r="G294" i="1" s="1"/>
  <c r="C297" i="1" l="1"/>
  <c r="F296" i="1"/>
  <c r="G295" i="1" s="1"/>
  <c r="C298" i="1" l="1"/>
  <c r="F297" i="1"/>
  <c r="G296" i="1" s="1"/>
  <c r="C299" i="1" l="1"/>
  <c r="F298" i="1"/>
  <c r="G297" i="1" s="1"/>
  <c r="C300" i="1" l="1"/>
  <c r="F299" i="1"/>
  <c r="G298" i="1" s="1"/>
  <c r="C301" i="1" l="1"/>
  <c r="F300" i="1"/>
  <c r="G299" i="1" s="1"/>
  <c r="C302" i="1" l="1"/>
  <c r="F301" i="1"/>
  <c r="G300" i="1" s="1"/>
  <c r="C303" i="1" l="1"/>
  <c r="F302" i="1"/>
  <c r="G301" i="1" s="1"/>
  <c r="C304" i="1" l="1"/>
  <c r="F303" i="1"/>
  <c r="G302" i="1" s="1"/>
  <c r="C305" i="1" l="1"/>
  <c r="F304" i="1"/>
  <c r="G303" i="1" s="1"/>
  <c r="C306" i="1" l="1"/>
  <c r="F305" i="1"/>
  <c r="G304" i="1" s="1"/>
  <c r="C307" i="1" l="1"/>
  <c r="F306" i="1"/>
  <c r="G305" i="1" s="1"/>
  <c r="C308" i="1" l="1"/>
  <c r="C309" i="1" s="1"/>
  <c r="F307" i="1"/>
  <c r="G306" i="1" s="1"/>
  <c r="F309" i="1" l="1"/>
  <c r="G308" i="1" s="1"/>
  <c r="C310" i="1"/>
  <c r="F308" i="1"/>
  <c r="G307" i="1" s="1"/>
  <c r="C311" i="1" l="1"/>
  <c r="F310" i="1"/>
  <c r="G309" i="1" s="1"/>
  <c r="F311" i="1" l="1"/>
  <c r="G310" i="1" s="1"/>
  <c r="C312" i="1"/>
  <c r="F312" i="1" l="1"/>
  <c r="G311" i="1" s="1"/>
  <c r="C313" i="1"/>
  <c r="C314" i="1" l="1"/>
  <c r="F313" i="1"/>
  <c r="G312" i="1" s="1"/>
  <c r="F314" i="1" l="1"/>
  <c r="G313" i="1" s="1"/>
  <c r="C315" i="1"/>
  <c r="F315" i="1" l="1"/>
  <c r="G314" i="1" s="1"/>
  <c r="C316" i="1"/>
  <c r="F316" i="1" l="1"/>
  <c r="G315" i="1" s="1"/>
  <c r="C317" i="1"/>
  <c r="C318" i="1" l="1"/>
  <c r="F317" i="1"/>
  <c r="G316" i="1" s="1"/>
  <c r="F318" i="1" l="1"/>
  <c r="G317" i="1" s="1"/>
  <c r="C319" i="1"/>
  <c r="F319" i="1" l="1"/>
  <c r="G318" i="1" s="1"/>
  <c r="C320" i="1"/>
  <c r="F320" i="1" l="1"/>
  <c r="G319" i="1" s="1"/>
  <c r="C321" i="1"/>
  <c r="C322" i="1" l="1"/>
  <c r="F321" i="1"/>
  <c r="G320" i="1" s="1"/>
  <c r="F322" i="1" l="1"/>
  <c r="G321" i="1" s="1"/>
  <c r="C323" i="1"/>
  <c r="F323" i="1" l="1"/>
  <c r="G322" i="1" s="1"/>
  <c r="C324" i="1"/>
  <c r="C325" i="1" l="1"/>
  <c r="F324" i="1"/>
  <c r="G323" i="1" s="1"/>
  <c r="C326" i="1" l="1"/>
  <c r="F325" i="1"/>
  <c r="G324" i="1" s="1"/>
  <c r="C327" i="1" l="1"/>
  <c r="F326" i="1"/>
  <c r="G325" i="1" s="1"/>
  <c r="F327" i="1" l="1"/>
  <c r="G326" i="1" s="1"/>
  <c r="C328" i="1"/>
  <c r="C329" i="1" l="1"/>
  <c r="F328" i="1"/>
  <c r="G327" i="1" s="1"/>
  <c r="C330" i="1" l="1"/>
  <c r="F329" i="1"/>
  <c r="G328" i="1" s="1"/>
  <c r="F330" i="1" l="1"/>
  <c r="G329" i="1" s="1"/>
  <c r="C331" i="1"/>
  <c r="F331" i="1" l="1"/>
  <c r="G330" i="1" s="1"/>
  <c r="C332" i="1"/>
  <c r="F332" i="1" l="1"/>
  <c r="G331" i="1" s="1"/>
  <c r="C333" i="1"/>
  <c r="F333" i="1" l="1"/>
  <c r="G332" i="1" s="1"/>
  <c r="C334" i="1"/>
  <c r="F334" i="1" l="1"/>
  <c r="G333" i="1" s="1"/>
  <c r="C335" i="1"/>
  <c r="C336" i="1" l="1"/>
  <c r="F335" i="1"/>
  <c r="G334" i="1" s="1"/>
  <c r="F336" i="1" l="1"/>
  <c r="G335" i="1" s="1"/>
  <c r="C337" i="1"/>
  <c r="C338" i="1" l="1"/>
  <c r="F337" i="1"/>
  <c r="G336" i="1" s="1"/>
  <c r="C339" i="1" l="1"/>
  <c r="F338" i="1"/>
  <c r="G337" i="1" s="1"/>
  <c r="F339" i="1" l="1"/>
  <c r="G338" i="1" s="1"/>
  <c r="C340" i="1"/>
  <c r="C341" i="1" l="1"/>
  <c r="F340" i="1"/>
  <c r="G339" i="1" s="1"/>
  <c r="C342" i="1" l="1"/>
  <c r="F341" i="1"/>
  <c r="G340" i="1" s="1"/>
  <c r="C343" i="1" l="1"/>
  <c r="F342" i="1"/>
  <c r="G341" i="1" s="1"/>
  <c r="F343" i="1" l="1"/>
  <c r="G342" i="1" s="1"/>
  <c r="C344" i="1"/>
  <c r="F344" i="1" l="1"/>
  <c r="G343" i="1" s="1"/>
  <c r="C345" i="1"/>
  <c r="C346" i="1" l="1"/>
  <c r="F345" i="1"/>
  <c r="G344" i="1" s="1"/>
  <c r="F346" i="1" l="1"/>
  <c r="G345" i="1" s="1"/>
  <c r="C347" i="1"/>
  <c r="F347" i="1" l="1"/>
  <c r="G346" i="1" s="1"/>
  <c r="C348" i="1"/>
  <c r="F348" i="1" l="1"/>
  <c r="G347" i="1" s="1"/>
  <c r="C349" i="1"/>
  <c r="C350" i="1" l="1"/>
  <c r="F349" i="1"/>
  <c r="G348" i="1" s="1"/>
  <c r="F350" i="1" l="1"/>
  <c r="G349" i="1" s="1"/>
  <c r="C351" i="1"/>
  <c r="F351" i="1" l="1"/>
  <c r="G350" i="1" s="1"/>
  <c r="C352" i="1"/>
  <c r="F352" i="1" l="1"/>
  <c r="G351" i="1" s="1"/>
  <c r="C353" i="1"/>
  <c r="C354" i="1" l="1"/>
  <c r="F353" i="1"/>
  <c r="G352" i="1" s="1"/>
  <c r="C355" i="1" l="1"/>
  <c r="F354" i="1"/>
  <c r="G353" i="1" s="1"/>
  <c r="F355" i="1" l="1"/>
  <c r="G354" i="1" s="1"/>
  <c r="C356" i="1"/>
  <c r="C357" i="1" l="1"/>
  <c r="F356" i="1"/>
  <c r="G355" i="1" s="1"/>
  <c r="C358" i="1" l="1"/>
  <c r="F357" i="1"/>
  <c r="G356" i="1" s="1"/>
  <c r="C359" i="1" l="1"/>
  <c r="F358" i="1"/>
  <c r="G357" i="1" s="1"/>
  <c r="F359" i="1" l="1"/>
  <c r="G358" i="1" s="1"/>
  <c r="C360" i="1"/>
  <c r="F360" i="1" l="1"/>
  <c r="G359" i="1" s="1"/>
  <c r="C361" i="1"/>
  <c r="C362" i="1" l="1"/>
  <c r="F361" i="1"/>
  <c r="G360" i="1" s="1"/>
  <c r="F362" i="1" l="1"/>
  <c r="G361" i="1" s="1"/>
  <c r="C363" i="1"/>
  <c r="F363" i="1" l="1"/>
  <c r="G362" i="1" s="1"/>
  <c r="C364" i="1"/>
  <c r="F364" i="1" l="1"/>
  <c r="G363" i="1" s="1"/>
  <c r="C365" i="1"/>
  <c r="C366" i="1" l="1"/>
  <c r="F365" i="1"/>
  <c r="G364" i="1" s="1"/>
  <c r="F366" i="1" l="1"/>
  <c r="G365" i="1" s="1"/>
  <c r="C367" i="1"/>
  <c r="F367" i="1" l="1"/>
  <c r="G366" i="1" s="1"/>
  <c r="C368" i="1"/>
  <c r="F368" i="1" l="1"/>
  <c r="G367" i="1" s="1"/>
  <c r="C369" i="1"/>
  <c r="C370" i="1" l="1"/>
  <c r="F369" i="1"/>
  <c r="G368" i="1" s="1"/>
  <c r="C371" i="1" l="1"/>
  <c r="F370" i="1"/>
  <c r="G369" i="1" s="1"/>
  <c r="F371" i="1" l="1"/>
  <c r="G370" i="1" s="1"/>
  <c r="C372" i="1"/>
  <c r="C373" i="1" l="1"/>
  <c r="F372" i="1"/>
  <c r="G371" i="1" s="1"/>
  <c r="C374" i="1" l="1"/>
  <c r="F373" i="1"/>
  <c r="G372" i="1" s="1"/>
  <c r="C375" i="1" l="1"/>
  <c r="F374" i="1"/>
  <c r="G373" i="1" s="1"/>
  <c r="F375" i="1" l="1"/>
  <c r="G374" i="1" s="1"/>
  <c r="C376" i="1"/>
  <c r="F376" i="1" l="1"/>
  <c r="G375" i="1" s="1"/>
  <c r="C377" i="1"/>
  <c r="C378" i="1" l="1"/>
  <c r="F377" i="1"/>
  <c r="G376" i="1" s="1"/>
  <c r="F378" i="1" l="1"/>
  <c r="G377" i="1" s="1"/>
  <c r="C379" i="1"/>
  <c r="F379" i="1" l="1"/>
  <c r="G378" i="1" s="1"/>
  <c r="C380" i="1"/>
  <c r="F380" i="1" l="1"/>
  <c r="G379" i="1" s="1"/>
  <c r="C381" i="1"/>
  <c r="C382" i="1" l="1"/>
  <c r="F381" i="1"/>
  <c r="G380" i="1" s="1"/>
  <c r="F382" i="1" l="1"/>
  <c r="G381" i="1" s="1"/>
  <c r="C383" i="1"/>
  <c r="F383" i="1" l="1"/>
  <c r="G382" i="1" s="1"/>
  <c r="C384" i="1"/>
  <c r="F384" i="1" l="1"/>
  <c r="G383" i="1" s="1"/>
  <c r="C385" i="1"/>
  <c r="C386" i="1" l="1"/>
  <c r="F385" i="1"/>
  <c r="G384" i="1" s="1"/>
  <c r="C387" i="1" l="1"/>
  <c r="F386" i="1"/>
  <c r="G385" i="1" s="1"/>
  <c r="F387" i="1" l="1"/>
  <c r="G386" i="1" s="1"/>
  <c r="C388" i="1"/>
  <c r="F388" i="1" l="1"/>
  <c r="G387" i="1" s="1"/>
  <c r="C389" i="1"/>
  <c r="C390" i="1" l="1"/>
  <c r="F389" i="1"/>
  <c r="G388" i="1" s="1"/>
  <c r="C391" i="1" l="1"/>
  <c r="F390" i="1"/>
  <c r="G389" i="1" s="1"/>
  <c r="F391" i="1" l="1"/>
  <c r="G390" i="1" s="1"/>
  <c r="C392" i="1"/>
  <c r="F392" i="1" l="1"/>
  <c r="G391" i="1" s="1"/>
  <c r="C393" i="1"/>
  <c r="C394" i="1" l="1"/>
  <c r="F393" i="1"/>
  <c r="G392" i="1" s="1"/>
  <c r="C395" i="1" l="1"/>
  <c r="F394" i="1"/>
  <c r="G393" i="1" s="1"/>
  <c r="F395" i="1" l="1"/>
  <c r="G394" i="1" s="1"/>
  <c r="C396" i="1"/>
  <c r="F396" i="1" l="1"/>
  <c r="G395" i="1" s="1"/>
  <c r="C397" i="1"/>
  <c r="C398" i="1" l="1"/>
  <c r="F397" i="1"/>
  <c r="G396" i="1" s="1"/>
  <c r="F398" i="1" l="1"/>
  <c r="G397" i="1" s="1"/>
  <c r="C399" i="1"/>
  <c r="C400" i="1" l="1"/>
  <c r="F399" i="1"/>
  <c r="G398" i="1" s="1"/>
  <c r="F400" i="1" l="1"/>
  <c r="G399" i="1" s="1"/>
  <c r="C401" i="1"/>
  <c r="C402" i="1" l="1"/>
  <c r="F401" i="1"/>
  <c r="G400" i="1" s="1"/>
  <c r="C403" i="1" l="1"/>
  <c r="F402" i="1"/>
  <c r="G401" i="1" s="1"/>
  <c r="C404" i="1" l="1"/>
  <c r="F403" i="1"/>
  <c r="G402" i="1" s="1"/>
  <c r="C405" i="1" l="1"/>
  <c r="F404" i="1"/>
  <c r="G403" i="1" s="1"/>
  <c r="F405" i="1" l="1"/>
  <c r="G404" i="1" s="1"/>
  <c r="C406" i="1"/>
  <c r="C407" i="1" l="1"/>
  <c r="F406" i="1"/>
  <c r="G405" i="1" s="1"/>
  <c r="F407" i="1" l="1"/>
  <c r="G406" i="1" s="1"/>
  <c r="C408" i="1"/>
  <c r="F408" i="1" l="1"/>
  <c r="G407" i="1" s="1"/>
  <c r="C409" i="1"/>
  <c r="C410" i="1" l="1"/>
  <c r="F409" i="1"/>
  <c r="G408" i="1" s="1"/>
  <c r="F410" i="1" l="1"/>
  <c r="G409" i="1" s="1"/>
  <c r="C411" i="1"/>
  <c r="C412" i="1" l="1"/>
  <c r="F411" i="1"/>
  <c r="G410" i="1" s="1"/>
  <c r="C413" i="1" l="1"/>
  <c r="F412" i="1"/>
  <c r="G411" i="1" s="1"/>
  <c r="C414" i="1" l="1"/>
  <c r="F413" i="1"/>
  <c r="G412" i="1" s="1"/>
  <c r="F414" i="1" l="1"/>
  <c r="G413" i="1" s="1"/>
  <c r="C415" i="1"/>
  <c r="F415" i="1" l="1"/>
  <c r="G414" i="1" s="1"/>
  <c r="C416" i="1"/>
  <c r="F416" i="1" l="1"/>
  <c r="G415" i="1" s="1"/>
  <c r="C417" i="1"/>
  <c r="C418" i="1" l="1"/>
  <c r="F417" i="1"/>
  <c r="G416" i="1" s="1"/>
  <c r="F418" i="1" l="1"/>
  <c r="G417" i="1" s="1"/>
  <c r="C419" i="1"/>
  <c r="F419" i="1" l="1"/>
  <c r="G418" i="1" s="1"/>
  <c r="C420" i="1"/>
  <c r="C421" i="1" l="1"/>
  <c r="F420" i="1"/>
  <c r="G419" i="1" s="1"/>
  <c r="C422" i="1" l="1"/>
  <c r="F421" i="1"/>
  <c r="G420" i="1" s="1"/>
  <c r="C423" i="1" l="1"/>
  <c r="F422" i="1"/>
  <c r="G421" i="1" s="1"/>
  <c r="F423" i="1" l="1"/>
  <c r="G422" i="1" s="1"/>
  <c r="C424" i="1"/>
  <c r="C425" i="1" l="1"/>
  <c r="F424" i="1"/>
  <c r="G423" i="1" s="1"/>
  <c r="C426" i="1" l="1"/>
  <c r="F425" i="1"/>
  <c r="G424" i="1" s="1"/>
  <c r="C427" i="1" l="1"/>
  <c r="F426" i="1"/>
  <c r="G425" i="1" s="1"/>
  <c r="F427" i="1" l="1"/>
  <c r="G426" i="1" s="1"/>
  <c r="C428" i="1"/>
  <c r="C429" i="1" l="1"/>
  <c r="F428" i="1"/>
  <c r="G427" i="1" s="1"/>
  <c r="C430" i="1" l="1"/>
  <c r="F429" i="1"/>
  <c r="G428" i="1" s="1"/>
  <c r="F430" i="1" l="1"/>
  <c r="G429" i="1" s="1"/>
  <c r="C431" i="1"/>
  <c r="F431" i="1" l="1"/>
  <c r="G430" i="1" s="1"/>
  <c r="C432" i="1"/>
  <c r="C433" i="1" l="1"/>
  <c r="F432" i="1"/>
  <c r="G431" i="1" s="1"/>
  <c r="C434" i="1" l="1"/>
  <c r="F433" i="1"/>
  <c r="G432" i="1" s="1"/>
  <c r="F434" i="1" l="1"/>
  <c r="G433" i="1" s="1"/>
  <c r="C435" i="1"/>
  <c r="F435" i="1" l="1"/>
  <c r="G434" i="1" s="1"/>
  <c r="C436" i="1"/>
  <c r="C437" i="1" l="1"/>
  <c r="F436" i="1"/>
  <c r="G435" i="1" s="1"/>
  <c r="C438" i="1" l="1"/>
  <c r="F437" i="1"/>
  <c r="G436" i="1" s="1"/>
  <c r="F438" i="1" l="1"/>
  <c r="G437" i="1" s="1"/>
  <c r="C439" i="1"/>
  <c r="C440" i="1" l="1"/>
  <c r="F439" i="1"/>
  <c r="G438" i="1" s="1"/>
  <c r="C441" i="1" l="1"/>
  <c r="F440" i="1"/>
  <c r="G439" i="1" s="1"/>
  <c r="F441" i="1" l="1"/>
  <c r="G440" i="1" s="1"/>
  <c r="C442" i="1"/>
  <c r="C443" i="1" l="1"/>
  <c r="F442" i="1"/>
  <c r="G441" i="1" s="1"/>
  <c r="F443" i="1" l="1"/>
  <c r="G442" i="1" s="1"/>
  <c r="C444" i="1"/>
  <c r="F444" i="1" l="1"/>
  <c r="G443" i="1" s="1"/>
  <c r="C445" i="1"/>
  <c r="F445" i="1" l="1"/>
  <c r="G444" i="1" s="1"/>
  <c r="C446" i="1"/>
  <c r="C447" i="1" l="1"/>
  <c r="F446" i="1"/>
  <c r="G445" i="1" s="1"/>
  <c r="F447" i="1" l="1"/>
  <c r="G446" i="1" s="1"/>
  <c r="C448" i="1"/>
  <c r="C449" i="1" l="1"/>
  <c r="F448" i="1"/>
  <c r="G447" i="1" s="1"/>
  <c r="F449" i="1" l="1"/>
  <c r="G448" i="1" s="1"/>
  <c r="C450" i="1"/>
  <c r="F450" i="1" l="1"/>
  <c r="G449" i="1" s="1"/>
  <c r="C451" i="1"/>
  <c r="C452" i="1" l="1"/>
  <c r="F451" i="1"/>
  <c r="G450" i="1" s="1"/>
  <c r="F452" i="1" l="1"/>
  <c r="G451" i="1" s="1"/>
  <c r="C453" i="1"/>
  <c r="F453" i="1" l="1"/>
  <c r="G452" i="1" s="1"/>
  <c r="C454" i="1"/>
  <c r="F454" i="1" l="1"/>
  <c r="G453" i="1" s="1"/>
  <c r="C455" i="1"/>
  <c r="C456" i="1" l="1"/>
  <c r="F455" i="1"/>
  <c r="G454" i="1" s="1"/>
  <c r="F456" i="1" l="1"/>
  <c r="G455" i="1" s="1"/>
  <c r="C457" i="1"/>
  <c r="F457" i="1" l="1"/>
  <c r="G456" i="1" s="1"/>
  <c r="C458" i="1"/>
  <c r="F458" i="1" l="1"/>
  <c r="G457" i="1" s="1"/>
  <c r="C459" i="1"/>
  <c r="C460" i="1" l="1"/>
  <c r="F459" i="1"/>
  <c r="G458" i="1" s="1"/>
  <c r="C461" i="1" l="1"/>
  <c r="F460" i="1"/>
  <c r="G459" i="1" s="1"/>
  <c r="F461" i="1" l="1"/>
  <c r="G460" i="1" s="1"/>
  <c r="C462" i="1"/>
  <c r="C463" i="1" l="1"/>
  <c r="F462" i="1"/>
  <c r="G461" i="1" s="1"/>
  <c r="C464" i="1" l="1"/>
  <c r="F463" i="1"/>
  <c r="G462" i="1" s="1"/>
  <c r="C465" i="1" l="1"/>
  <c r="F464" i="1"/>
  <c r="G463" i="1" s="1"/>
  <c r="F465" i="1" l="1"/>
  <c r="G464" i="1" s="1"/>
  <c r="C466" i="1"/>
  <c r="F466" i="1" l="1"/>
  <c r="G465" i="1" s="1"/>
  <c r="C467" i="1"/>
  <c r="C468" i="1" l="1"/>
  <c r="F467" i="1"/>
  <c r="G466" i="1" s="1"/>
  <c r="F468" i="1" l="1"/>
  <c r="G467" i="1" s="1"/>
  <c r="C469" i="1"/>
  <c r="F469" i="1" l="1"/>
  <c r="G468" i="1" s="1"/>
  <c r="C470" i="1"/>
  <c r="C471" i="1" l="1"/>
  <c r="F470" i="1"/>
  <c r="G469" i="1" s="1"/>
  <c r="C472" i="1" l="1"/>
  <c r="F471" i="1"/>
  <c r="G470" i="1" s="1"/>
  <c r="F472" i="1" l="1"/>
  <c r="G471" i="1" s="1"/>
  <c r="C473" i="1"/>
  <c r="F473" i="1" l="1"/>
  <c r="G472" i="1" s="1"/>
  <c r="C474" i="1"/>
  <c r="F474" i="1" l="1"/>
  <c r="G473" i="1" s="1"/>
  <c r="C475" i="1"/>
  <c r="C476" i="1" l="1"/>
  <c r="F475" i="1"/>
  <c r="G474" i="1" s="1"/>
  <c r="C477" i="1" l="1"/>
  <c r="F476" i="1"/>
  <c r="G475" i="1" s="1"/>
  <c r="F477" i="1" l="1"/>
  <c r="G476" i="1" s="1"/>
  <c r="C478" i="1"/>
  <c r="C479" i="1" l="1"/>
  <c r="F478" i="1"/>
  <c r="G477" i="1" s="1"/>
  <c r="C480" i="1" l="1"/>
  <c r="F479" i="1"/>
  <c r="G478" i="1" s="1"/>
  <c r="F480" i="1" l="1"/>
  <c r="G479" i="1" s="1"/>
  <c r="C481" i="1"/>
  <c r="F481" i="1" l="1"/>
  <c r="G480" i="1" s="1"/>
  <c r="C482" i="1"/>
  <c r="F482" i="1" l="1"/>
  <c r="G481" i="1" s="1"/>
  <c r="C483" i="1"/>
  <c r="C484" i="1" l="1"/>
  <c r="F483" i="1"/>
  <c r="G482" i="1" s="1"/>
  <c r="F484" i="1" l="1"/>
  <c r="G483" i="1" s="1"/>
  <c r="C485" i="1"/>
  <c r="C486" i="1" l="1"/>
  <c r="F485" i="1"/>
  <c r="G484" i="1" s="1"/>
  <c r="F486" i="1" l="1"/>
  <c r="G485" i="1" s="1"/>
  <c r="C487" i="1"/>
  <c r="C488" i="1" l="1"/>
  <c r="F487" i="1"/>
  <c r="G486" i="1" s="1"/>
  <c r="C489" i="1" l="1"/>
  <c r="F488" i="1"/>
  <c r="G487" i="1" s="1"/>
  <c r="F489" i="1" l="1"/>
  <c r="G488" i="1" s="1"/>
  <c r="C490" i="1"/>
  <c r="F490" i="1" l="1"/>
  <c r="G489" i="1" s="1"/>
  <c r="C491" i="1"/>
  <c r="C492" i="1" l="1"/>
  <c r="F491" i="1"/>
  <c r="G490" i="1" s="1"/>
  <c r="C493" i="1" l="1"/>
  <c r="F492" i="1"/>
  <c r="G491" i="1" s="1"/>
  <c r="F493" i="1" l="1"/>
  <c r="G492" i="1" s="1"/>
  <c r="C494" i="1"/>
  <c r="C495" i="1" l="1"/>
  <c r="F494" i="1"/>
  <c r="G493" i="1" s="1"/>
  <c r="C496" i="1" l="1"/>
  <c r="F495" i="1"/>
  <c r="G494" i="1" s="1"/>
  <c r="F496" i="1" l="1"/>
  <c r="G495" i="1" s="1"/>
  <c r="C497" i="1"/>
  <c r="F497" i="1" l="1"/>
  <c r="G496" i="1" s="1"/>
  <c r="C498" i="1"/>
  <c r="F498" i="1" l="1"/>
  <c r="G497" i="1" s="1"/>
  <c r="C499" i="1"/>
  <c r="C500" i="1" l="1"/>
  <c r="F499" i="1"/>
  <c r="G498" i="1" s="1"/>
  <c r="F500" i="1" l="1"/>
  <c r="G499" i="1" s="1"/>
  <c r="C501" i="1"/>
  <c r="F501" i="1" l="1"/>
  <c r="G500" i="1" s="1"/>
  <c r="C502" i="1"/>
  <c r="F502" i="1" l="1"/>
  <c r="G501" i="1" s="1"/>
  <c r="C503" i="1"/>
  <c r="C504" i="1" l="1"/>
  <c r="F503" i="1"/>
  <c r="G502" i="1" s="1"/>
  <c r="F504" i="1" l="1"/>
  <c r="G503" i="1" s="1"/>
  <c r="C505" i="1"/>
  <c r="F505" i="1" l="1"/>
  <c r="G504" i="1" s="1"/>
  <c r="C506" i="1"/>
  <c r="C507" i="1" l="1"/>
  <c r="F506" i="1"/>
  <c r="G505" i="1" s="1"/>
  <c r="C508" i="1" l="1"/>
  <c r="F507" i="1"/>
  <c r="G506" i="1" s="1"/>
  <c r="C509" i="1" l="1"/>
  <c r="F509" i="1" s="1"/>
  <c r="F508" i="1"/>
  <c r="G507" i="1" s="1"/>
  <c r="G508" i="1" l="1"/>
  <c r="K10" i="1" a="1"/>
  <c r="K13" i="1" l="1"/>
  <c r="K16" i="1"/>
  <c r="K11" i="1"/>
  <c r="K17" i="1"/>
  <c r="K12" i="1"/>
  <c r="K18" i="1"/>
  <c r="K19" i="1"/>
  <c r="K14" i="1"/>
  <c r="K15" i="1"/>
  <c r="K10" i="1"/>
</calcChain>
</file>

<file path=xl/sharedStrings.xml><?xml version="1.0" encoding="utf-8"?>
<sst xmlns="http://schemas.openxmlformats.org/spreadsheetml/2006/main" count="1612" uniqueCount="1066">
  <si>
    <t>a</t>
  </si>
  <si>
    <t>c</t>
  </si>
  <si>
    <t>m</t>
  </si>
  <si>
    <r>
      <t>Z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</si>
  <si>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</si>
  <si>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</si>
  <si>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</si>
  <si>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</si>
  <si>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</si>
  <si>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</si>
  <si>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</si>
  <si>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</si>
  <si>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</si>
  <si>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</si>
  <si>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</si>
  <si>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</si>
  <si>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</si>
  <si>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</si>
  <si>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</si>
  <si>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</si>
  <si>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</si>
  <si>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</si>
  <si>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</si>
  <si>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</si>
  <si>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</si>
  <si>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</si>
  <si>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</si>
  <si>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</si>
  <si>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</si>
  <si>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</si>
  <si>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</si>
  <si>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</si>
  <si>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</si>
  <si>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</si>
  <si>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</si>
  <si>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</si>
  <si>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</si>
  <si>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</si>
  <si>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</si>
  <si>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</si>
  <si>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</si>
  <si>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</si>
  <si>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</si>
  <si>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</si>
  <si>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</si>
  <si>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</si>
  <si>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</si>
  <si>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</si>
  <si>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</si>
  <si>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</si>
  <si>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</si>
  <si>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</si>
  <si>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</si>
  <si>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</si>
  <si>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</si>
  <si>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</si>
  <si>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</si>
  <si>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</si>
  <si>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</si>
  <si>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</si>
  <si>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</si>
  <si>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</si>
  <si>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</si>
  <si>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</si>
  <si>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</si>
  <si>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</si>
  <si>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</si>
  <si>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</si>
  <si>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</si>
  <si>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</si>
  <si>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</si>
  <si>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</si>
  <si>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</si>
  <si>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</si>
  <si>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</si>
  <si>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</si>
  <si>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</si>
  <si>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</si>
  <si>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</si>
  <si>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</si>
  <si>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</si>
  <si>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</si>
  <si>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</si>
  <si>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</si>
  <si>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</si>
  <si>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</si>
  <si>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</si>
  <si>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</si>
  <si>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</si>
  <si>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</si>
  <si>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</si>
  <si>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</si>
  <si>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</si>
  <si>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</si>
  <si>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</si>
  <si>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</si>
  <si>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</si>
  <si>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</si>
  <si>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</si>
  <si>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</si>
  <si>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</si>
  <si>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</si>
  <si>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</si>
  <si>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</si>
  <si>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</si>
  <si>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</si>
  <si>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</si>
  <si>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</si>
  <si>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</si>
  <si>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</si>
  <si>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</si>
  <si>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</si>
  <si>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</si>
  <si>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</si>
  <si>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</si>
  <si>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</si>
  <si>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</si>
  <si>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</si>
  <si>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</si>
  <si>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</si>
  <si>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</si>
  <si>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</si>
  <si>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</si>
  <si>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</si>
  <si>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</si>
  <si>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</si>
  <si>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</si>
  <si>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</si>
  <si>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</si>
  <si>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</si>
  <si>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</si>
  <si>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</si>
  <si>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</si>
  <si>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</si>
  <si>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</si>
  <si>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</si>
  <si>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</si>
  <si>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</si>
  <si>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</si>
  <si>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</si>
  <si>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</si>
  <si>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</si>
  <si>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</si>
  <si>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</si>
  <si>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</si>
  <si>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</si>
  <si>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</si>
  <si>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</si>
  <si>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</si>
  <si>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</si>
  <si>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</si>
  <si>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</si>
  <si>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</si>
  <si>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</si>
  <si>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</si>
  <si>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</si>
  <si>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</si>
  <si>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</si>
  <si>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</si>
  <si>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</si>
  <si>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</si>
  <si>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</si>
  <si>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</si>
  <si>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</si>
  <si>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</si>
  <si>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</si>
  <si>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</si>
  <si>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</si>
  <si>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</si>
  <si>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</si>
  <si>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</si>
  <si>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</si>
  <si>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</si>
  <si>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</si>
  <si>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</si>
  <si>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</si>
  <si>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</si>
  <si>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</si>
  <si>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</si>
  <si>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</si>
  <si>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</si>
  <si>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</si>
  <si>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</si>
  <si>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</si>
  <si>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</si>
  <si>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</si>
  <si>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</si>
  <si>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</si>
  <si>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</si>
  <si>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</si>
  <si>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</si>
  <si>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</si>
  <si>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</si>
  <si>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</si>
  <si>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</si>
  <si>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</si>
  <si>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</si>
  <si>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</si>
  <si>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</si>
  <si>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</si>
  <si>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</si>
  <si>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199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</si>
  <si>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</si>
  <si>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</si>
  <si>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</si>
  <si>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</si>
  <si>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</si>
  <si>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</si>
  <si>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</si>
  <si>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</si>
  <si>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</si>
  <si>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</si>
  <si>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</si>
  <si>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</si>
  <si>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</si>
  <si>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</si>
  <si>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</si>
  <si>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</si>
  <si>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</si>
  <si>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</si>
  <si>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</si>
  <si>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</si>
  <si>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</si>
  <si>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</si>
  <si>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</si>
  <si>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</si>
  <si>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</si>
  <si>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</si>
  <si>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</si>
  <si>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</si>
  <si>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</si>
  <si>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</si>
  <si>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</si>
  <si>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</si>
  <si>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</si>
  <si>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</si>
  <si>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</si>
  <si>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</si>
  <si>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</si>
  <si>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</si>
  <si>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</si>
  <si>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</si>
  <si>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</si>
  <si>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</si>
  <si>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</si>
  <si>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</si>
  <si>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</si>
  <si>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</si>
  <si>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</si>
  <si>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</si>
  <si>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</si>
  <si>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</si>
  <si>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</si>
  <si>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</si>
  <si>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</si>
  <si>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</si>
  <si>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</si>
  <si>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</si>
  <si>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</si>
  <si>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</si>
  <si>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</si>
  <si>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</si>
  <si>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</si>
  <si>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</si>
  <si>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</si>
  <si>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</si>
  <si>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</si>
  <si>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</si>
  <si>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</si>
  <si>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</si>
  <si>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</si>
  <si>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</si>
  <si>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</si>
  <si>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</si>
  <si>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</si>
  <si>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</si>
  <si>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</si>
  <si>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</si>
  <si>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</si>
  <si>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</si>
  <si>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</si>
  <si>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</si>
  <si>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</si>
  <si>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</si>
  <si>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</si>
  <si>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</si>
  <si>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</si>
  <si>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</si>
  <si>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</si>
  <si>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</si>
  <si>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</si>
  <si>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</si>
  <si>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</si>
  <si>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</si>
  <si>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</si>
  <si>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</si>
  <si>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</si>
  <si>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</si>
  <si>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</si>
  <si>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</si>
  <si>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</si>
  <si>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299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</si>
  <si>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</si>
  <si>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</si>
  <si>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</si>
  <si>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</si>
  <si>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</si>
  <si>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</si>
  <si>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</si>
  <si>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</si>
  <si>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</si>
  <si>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</si>
  <si>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</si>
  <si>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</si>
  <si>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</si>
  <si>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</si>
  <si>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</si>
  <si>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</si>
  <si>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</si>
  <si>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</si>
  <si>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</si>
  <si>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</si>
  <si>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</si>
  <si>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</si>
  <si>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</si>
  <si>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</si>
  <si>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</si>
  <si>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</si>
  <si>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</si>
  <si>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</si>
  <si>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</si>
  <si>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</si>
  <si>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</si>
  <si>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</si>
  <si>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</si>
  <si>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</si>
  <si>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</si>
  <si>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</si>
  <si>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</si>
  <si>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</si>
  <si>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</si>
  <si>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</si>
  <si>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</si>
  <si>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</si>
  <si>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</si>
  <si>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</si>
  <si>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</si>
  <si>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</si>
  <si>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</si>
  <si>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</si>
  <si>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</si>
  <si>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</si>
  <si>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</si>
  <si>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</si>
  <si>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</si>
  <si>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</si>
  <si>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</si>
  <si>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</si>
  <si>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</si>
  <si>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</si>
  <si>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</si>
  <si>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</si>
  <si>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</si>
  <si>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</si>
  <si>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</si>
  <si>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</si>
  <si>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</si>
  <si>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</si>
  <si>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</si>
  <si>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</si>
  <si>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</si>
  <si>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</si>
  <si>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</si>
  <si>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</si>
  <si>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</si>
  <si>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</si>
  <si>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</si>
  <si>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</si>
  <si>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</si>
  <si>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</si>
  <si>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</si>
  <si>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</si>
  <si>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</si>
  <si>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</si>
  <si>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</si>
  <si>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</si>
  <si>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</si>
  <si>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</si>
  <si>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</si>
  <si>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</si>
  <si>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</si>
  <si>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</si>
  <si>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</si>
  <si>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</si>
  <si>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</si>
  <si>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</si>
  <si>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</si>
  <si>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</si>
  <si>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</si>
  <si>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</si>
  <si>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</si>
  <si>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</si>
  <si>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</si>
  <si>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</si>
  <si>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</si>
  <si>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</si>
  <si>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</si>
  <si>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</si>
  <si>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</si>
  <si>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</si>
  <si>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</si>
  <si>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</si>
  <si>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</si>
  <si>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</si>
  <si>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</si>
  <si>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</si>
  <si>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</si>
  <si>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</si>
  <si>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</si>
  <si>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</si>
  <si>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</si>
  <si>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</si>
  <si>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</si>
  <si>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</si>
  <si>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</si>
  <si>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</si>
  <si>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</si>
  <si>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</si>
  <si>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</si>
  <si>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</si>
  <si>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</si>
  <si>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</si>
  <si>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</si>
  <si>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</si>
  <si>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</si>
  <si>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</si>
  <si>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</si>
  <si>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</si>
  <si>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</si>
  <si>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</si>
  <si>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</si>
  <si>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</si>
  <si>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</si>
  <si>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</si>
  <si>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</si>
  <si>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</si>
  <si>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</si>
  <si>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</si>
  <si>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</si>
  <si>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</si>
  <si>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</si>
  <si>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</si>
  <si>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</si>
  <si>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</si>
  <si>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</si>
  <si>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</si>
  <si>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</si>
  <si>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</si>
  <si>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</si>
  <si>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</si>
  <si>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</si>
  <si>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</si>
  <si>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</si>
  <si>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</si>
  <si>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</si>
  <si>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</si>
  <si>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</si>
  <si>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</si>
  <si>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</si>
  <si>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</si>
  <si>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</si>
  <si>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</si>
  <si>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</si>
  <si>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</si>
  <si>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</si>
  <si>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</si>
  <si>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</si>
  <si>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</si>
  <si>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</si>
  <si>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</si>
  <si>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</si>
  <si>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</si>
  <si>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</si>
  <si>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</si>
  <si>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</si>
  <si>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</si>
  <si>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</si>
  <si>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</si>
  <si>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</si>
  <si>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</si>
  <si>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</si>
  <si>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</si>
  <si>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</si>
  <si>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</si>
  <si>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</si>
  <si>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</si>
  <si>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</si>
  <si>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</si>
  <si>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</si>
  <si>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</si>
  <si>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</si>
  <si>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</si>
  <si>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</si>
  <si>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</si>
  <si>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</si>
  <si>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</si>
  <si>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</si>
  <si>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</si>
  <si>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</si>
  <si>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</si>
  <si>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</si>
  <si>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</si>
  <si>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</si>
  <si>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</si>
  <si>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</si>
  <si>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</si>
  <si>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</si>
  <si>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</si>
  <si>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</si>
  <si>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</si>
  <si>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</si>
  <si>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</si>
  <si>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</si>
  <si>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</si>
  <si>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</si>
  <si>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</si>
  <si>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</si>
  <si>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</si>
  <si>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</si>
  <si>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</si>
  <si>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</si>
  <si>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</si>
  <si>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</si>
  <si>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</si>
  <si>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</si>
  <si>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</si>
  <si>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</si>
  <si>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</si>
  <si>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</si>
  <si>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</si>
  <si>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</si>
  <si>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</si>
  <si>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</si>
  <si>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</si>
  <si>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</si>
  <si>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</si>
  <si>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</si>
  <si>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</si>
  <si>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</si>
  <si>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</si>
  <si>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</si>
  <si>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</si>
  <si>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</si>
  <si>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</si>
  <si>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</si>
  <si>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</si>
  <si>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</si>
  <si>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</si>
  <si>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</si>
  <si>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</si>
  <si>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</si>
  <si>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</si>
  <si>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</si>
  <si>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</si>
  <si>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</si>
  <si>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</si>
  <si>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</si>
  <si>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</si>
  <si>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</si>
  <si>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</si>
  <si>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</si>
  <si>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</si>
  <si>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</si>
  <si>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</si>
  <si>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</si>
  <si>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</si>
  <si>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</si>
  <si>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</si>
  <si>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</si>
  <si>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</si>
  <si>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</si>
  <si>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</si>
  <si>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</si>
  <si>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</si>
  <si>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</si>
  <si>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</si>
  <si>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</si>
  <si>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</si>
  <si>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</si>
  <si>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</si>
  <si>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</si>
  <si>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</si>
  <si>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</si>
  <si>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</si>
  <si>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</si>
  <si>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</si>
  <si>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</si>
  <si>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</si>
  <si>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</si>
  <si>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</si>
  <si>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</si>
  <si>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299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</si>
  <si>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300</t>
    </r>
    <r>
      <rPr>
        <sz val="11"/>
        <color theme="1"/>
        <rFont val="Calibri"/>
        <family val="2"/>
        <scheme val="minor"/>
      </rPr>
      <t/>
    </r>
  </si>
  <si>
    <t>PARAMETERS</t>
  </si>
  <si>
    <r>
      <t>Z</t>
    </r>
    <r>
      <rPr>
        <b/>
        <vertAlign val="subscript"/>
        <sz val="11"/>
        <color theme="1"/>
        <rFont val="Calibri"/>
        <family val="2"/>
        <scheme val="minor"/>
      </rPr>
      <t xml:space="preserve">0 </t>
    </r>
    <r>
      <rPr>
        <b/>
        <sz val="11"/>
        <color theme="1"/>
        <rFont val="Calibri"/>
        <family val="2"/>
        <scheme val="minor"/>
      </rPr>
      <t>(Seed)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</si>
  <si>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</si>
  <si>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</si>
  <si>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</si>
  <si>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</si>
  <si>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</si>
  <si>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</si>
  <si>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</si>
  <si>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</si>
  <si>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</si>
  <si>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</si>
  <si>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</si>
  <si>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</si>
  <si>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</si>
  <si>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</si>
  <si>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</si>
  <si>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</si>
  <si>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</si>
  <si>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</si>
  <si>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</si>
  <si>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</si>
  <si>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</si>
  <si>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</si>
  <si>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</si>
  <si>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</si>
  <si>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</si>
  <si>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</si>
  <si>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</si>
  <si>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</si>
  <si>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</si>
  <si>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</si>
  <si>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</si>
  <si>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</si>
  <si>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</si>
  <si>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</si>
  <si>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</si>
  <si>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</si>
  <si>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</si>
  <si>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</si>
  <si>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</si>
  <si>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</si>
  <si>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</si>
  <si>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</si>
  <si>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</si>
  <si>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</si>
  <si>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</si>
  <si>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</si>
  <si>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</si>
  <si>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</si>
  <si>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</si>
  <si>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</si>
  <si>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</si>
  <si>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</si>
  <si>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</si>
  <si>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</si>
  <si>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</si>
  <si>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</si>
  <si>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</si>
  <si>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</si>
  <si>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</si>
  <si>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</si>
  <si>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</si>
  <si>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</si>
  <si>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</si>
  <si>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</si>
  <si>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</si>
  <si>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</si>
  <si>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</si>
  <si>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</si>
  <si>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</si>
  <si>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</si>
  <si>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</si>
  <si>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</si>
  <si>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</si>
  <si>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</si>
  <si>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</si>
  <si>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</si>
  <si>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</si>
  <si>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</si>
  <si>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</si>
  <si>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</si>
  <si>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</si>
  <si>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</si>
  <si>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</si>
  <si>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</si>
  <si>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</si>
  <si>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</si>
  <si>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</si>
  <si>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</si>
  <si>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</si>
  <si>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</si>
  <si>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</si>
  <si>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</si>
  <si>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</si>
  <si>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</si>
  <si>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</si>
  <si>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</si>
  <si>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</si>
  <si>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</si>
  <si>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399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</si>
  <si>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</si>
  <si>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</si>
  <si>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</si>
  <si>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</si>
  <si>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</si>
  <si>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</si>
  <si>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</si>
  <si>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</si>
  <si>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</si>
  <si>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409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</si>
  <si>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</si>
  <si>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</si>
  <si>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</si>
  <si>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</si>
  <si>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</si>
  <si>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</si>
  <si>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</si>
  <si>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</si>
  <si>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</si>
  <si>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419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</si>
  <si>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</si>
  <si>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</si>
  <si>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</si>
  <si>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</si>
  <si>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</si>
  <si>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</si>
  <si>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</si>
  <si>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</si>
  <si>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</si>
  <si>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429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</si>
  <si>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</si>
  <si>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</si>
  <si>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</si>
  <si>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</si>
  <si>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</si>
  <si>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</si>
  <si>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</si>
  <si>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</si>
  <si>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</si>
  <si>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439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</si>
  <si>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</si>
  <si>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</si>
  <si>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</si>
  <si>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</si>
  <si>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</si>
  <si>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</si>
  <si>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</si>
  <si>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</si>
  <si>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</si>
  <si>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449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</si>
  <si>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</si>
  <si>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</si>
  <si>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</si>
  <si>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</si>
  <si>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</si>
  <si>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</si>
  <si>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</si>
  <si>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</si>
  <si>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</si>
  <si>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459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</si>
  <si>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</si>
  <si>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</si>
  <si>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</si>
  <si>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</si>
  <si>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</si>
  <si>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</si>
  <si>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</si>
  <si>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</si>
  <si>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</si>
  <si>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469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</si>
  <si>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</si>
  <si>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</si>
  <si>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</si>
  <si>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</si>
  <si>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</si>
  <si>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</si>
  <si>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</si>
  <si>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</si>
  <si>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</si>
  <si>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479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</si>
  <si>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</si>
  <si>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</si>
  <si>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</si>
  <si>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</si>
  <si>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</si>
  <si>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</si>
  <si>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</si>
  <si>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</si>
  <si>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</si>
  <si>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489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</si>
  <si>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490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</si>
  <si>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491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</si>
  <si>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492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</si>
  <si>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493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</si>
  <si>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494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</si>
  <si>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495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</si>
  <si>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496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</si>
  <si>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497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</si>
  <si>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498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</si>
  <si>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499</t>
    </r>
    <r>
      <rPr>
        <sz val="11"/>
        <color theme="1"/>
        <rFont val="Calibri"/>
        <family val="2"/>
        <scheme val="minor"/>
      </rPr>
      <t/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</si>
  <si>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500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</si>
  <si>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</si>
  <si>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</si>
  <si>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</si>
  <si>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</si>
  <si>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</si>
  <si>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</si>
  <si>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</si>
  <si>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</si>
  <si>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</si>
  <si>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</si>
  <si>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</si>
  <si>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</si>
  <si>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</si>
  <si>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</si>
  <si>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</si>
  <si>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</si>
  <si>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</si>
  <si>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</si>
  <si>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</si>
  <si>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</si>
  <si>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</si>
  <si>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</si>
  <si>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</si>
  <si>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</si>
  <si>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</si>
  <si>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</si>
  <si>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</si>
  <si>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</si>
  <si>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</si>
  <si>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</si>
  <si>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</si>
  <si>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</si>
  <si>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</si>
  <si>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</si>
  <si>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</si>
  <si>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</si>
  <si>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</si>
  <si>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</si>
  <si>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</si>
  <si>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</si>
  <si>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</si>
  <si>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</si>
  <si>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</si>
  <si>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</si>
  <si>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</si>
  <si>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</si>
  <si>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</si>
  <si>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</si>
  <si>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</si>
  <si>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</si>
  <si>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</si>
  <si>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</si>
  <si>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</si>
  <si>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</si>
  <si>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</si>
  <si>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</si>
  <si>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</si>
  <si>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</si>
  <si>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</si>
  <si>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</si>
  <si>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</si>
  <si>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</si>
  <si>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</si>
  <si>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</si>
  <si>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</si>
  <si>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</si>
  <si>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</si>
  <si>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</si>
  <si>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</si>
  <si>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</si>
  <si>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</si>
  <si>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</si>
  <si>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</si>
  <si>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</si>
  <si>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</si>
  <si>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</si>
  <si>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</si>
  <si>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</si>
  <si>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</si>
  <si>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</si>
  <si>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</si>
  <si>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</si>
  <si>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</si>
  <si>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</si>
  <si>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</si>
  <si>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</si>
  <si>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</si>
  <si>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</si>
  <si>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</si>
  <si>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</si>
  <si>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</si>
  <si>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</si>
  <si>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</si>
  <si>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</si>
  <si>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</si>
  <si>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</si>
  <si>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</si>
  <si>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</si>
  <si>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399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</si>
  <si>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</si>
  <si>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</si>
  <si>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</si>
  <si>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</si>
  <si>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</si>
  <si>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</si>
  <si>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</si>
  <si>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</si>
  <si>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</si>
  <si>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409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</si>
  <si>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</si>
  <si>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</si>
  <si>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</si>
  <si>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</si>
  <si>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</si>
  <si>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</si>
  <si>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</si>
  <si>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</si>
  <si>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</si>
  <si>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419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</si>
  <si>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</si>
  <si>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</si>
  <si>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</si>
  <si>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</si>
  <si>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</si>
  <si>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</si>
  <si>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</si>
  <si>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</si>
  <si>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</si>
  <si>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429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</si>
  <si>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</si>
  <si>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</si>
  <si>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</si>
  <si>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</si>
  <si>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</si>
  <si>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</si>
  <si>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</si>
  <si>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</si>
  <si>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</si>
  <si>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439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</si>
  <si>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</si>
  <si>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</si>
  <si>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</si>
  <si>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</si>
  <si>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</si>
  <si>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</si>
  <si>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</si>
  <si>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</si>
  <si>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</si>
  <si>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449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</si>
  <si>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</si>
  <si>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</si>
  <si>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</si>
  <si>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</si>
  <si>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</si>
  <si>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</si>
  <si>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</si>
  <si>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</si>
  <si>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</si>
  <si>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459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</si>
  <si>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</si>
  <si>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</si>
  <si>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</si>
  <si>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</si>
  <si>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</si>
  <si>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</si>
  <si>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</si>
  <si>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</si>
  <si>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</si>
  <si>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469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</si>
  <si>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</si>
  <si>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</si>
  <si>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</si>
  <si>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</si>
  <si>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</si>
  <si>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</si>
  <si>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</si>
  <si>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</si>
  <si>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</si>
  <si>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479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</si>
  <si>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</si>
  <si>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</si>
  <si>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</si>
  <si>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</si>
  <si>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</si>
  <si>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</si>
  <si>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</si>
  <si>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</si>
  <si>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</si>
  <si>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489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</si>
  <si>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</si>
  <si>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491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</si>
  <si>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492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</si>
  <si>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493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</si>
  <si>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494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</si>
  <si>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495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</si>
  <si>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496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</si>
  <si>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497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</si>
  <si>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498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</si>
  <si>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499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</si>
  <si>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500</t>
    </r>
    <r>
      <rPr>
        <sz val="11"/>
        <color theme="1"/>
        <rFont val="Calibri"/>
        <family val="2"/>
        <scheme val="minor"/>
      </rPr>
      <t/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</si>
  <si>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501</t>
    </r>
    <r>
      <rPr>
        <sz val="11"/>
        <color theme="1"/>
        <rFont val="Calibri"/>
        <family val="2"/>
        <scheme val="minor"/>
      </rPr>
      <t/>
    </r>
  </si>
  <si>
    <t>HISTOGRAM</t>
  </si>
  <si>
    <r>
      <t>R</t>
    </r>
    <r>
      <rPr>
        <b/>
        <vertAlign val="subscript"/>
        <sz val="14"/>
        <color theme="1"/>
        <rFont val="Calibri"/>
        <family val="2"/>
        <scheme val="minor"/>
      </rPr>
      <t>i</t>
    </r>
  </si>
  <si>
    <r>
      <t>R</t>
    </r>
    <r>
      <rPr>
        <b/>
        <vertAlign val="subscript"/>
        <sz val="14"/>
        <color theme="1"/>
        <rFont val="Calibri"/>
        <family val="2"/>
        <scheme val="minor"/>
      </rPr>
      <t>i+1</t>
    </r>
  </si>
  <si>
    <t xml:space="preserve">We expect to see no obvious pattern in the scatter plot. The points should cover the entire region </t>
  </si>
  <si>
    <t>We expect to see this histogram distributed uniformly.</t>
  </si>
  <si>
    <t>[0,0.1)</t>
  </si>
  <si>
    <t>[0.1,0.2)</t>
  </si>
  <si>
    <t>[0.2,0.3)</t>
  </si>
  <si>
    <t>[0.3,0.4)</t>
  </si>
  <si>
    <t>[0.4,0.5)</t>
  </si>
  <si>
    <t>[0.5,0.6)</t>
  </si>
  <si>
    <t>[0.6,0.7)</t>
  </si>
  <si>
    <t>[0.7,0.8)</t>
  </si>
  <si>
    <t>[0.8,0.9)</t>
  </si>
  <si>
    <t>[0.9,1)</t>
  </si>
  <si>
    <t># of Observations</t>
  </si>
  <si>
    <t>i</t>
  </si>
  <si>
    <t>i/n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</si>
  <si>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</si>
  <si>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(i)</t>
    </r>
  </si>
  <si>
    <t>F(x)</t>
  </si>
  <si>
    <t>D+</t>
  </si>
  <si>
    <t>D-</t>
  </si>
  <si>
    <t>Maximum Deviation</t>
  </si>
  <si>
    <r>
      <t>D</t>
    </r>
    <r>
      <rPr>
        <b/>
        <vertAlign val="subscript"/>
        <sz val="11"/>
        <color theme="1"/>
        <rFont val="Calibri"/>
        <family val="2"/>
        <scheme val="minor"/>
      </rPr>
      <t>70</t>
    </r>
  </si>
  <si>
    <r>
      <t>D</t>
    </r>
    <r>
      <rPr>
        <b/>
        <vertAlign val="subscript"/>
        <sz val="11"/>
        <color theme="1"/>
        <rFont val="Calibri"/>
        <family val="2"/>
        <scheme val="minor"/>
      </rPr>
      <t>0.05,70</t>
    </r>
  </si>
  <si>
    <t>Number of Intervals</t>
  </si>
  <si>
    <t>p</t>
  </si>
  <si>
    <t>Interval</t>
  </si>
  <si>
    <t>Cumulative Prob</t>
  </si>
  <si>
    <t>From</t>
  </si>
  <si>
    <t>To</t>
  </si>
  <si>
    <r>
      <t>O</t>
    </r>
    <r>
      <rPr>
        <b/>
        <vertAlign val="subscript"/>
        <sz val="11"/>
        <color theme="1"/>
        <rFont val="Calibri"/>
        <family val="2"/>
        <scheme val="minor"/>
      </rPr>
      <t>j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</si>
  <si>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j</t>
    </r>
  </si>
  <si>
    <r>
      <t>(O</t>
    </r>
    <r>
      <rPr>
        <b/>
        <vertAlign val="subscript"/>
        <sz val="11"/>
        <color theme="1"/>
        <rFont val="Calibri"/>
        <family val="2"/>
        <scheme val="minor"/>
      </rPr>
      <t>j</t>
    </r>
    <r>
      <rPr>
        <b/>
        <sz val="11"/>
        <color theme="1"/>
        <rFont val="Calibri"/>
        <family val="2"/>
        <scheme val="minor"/>
      </rPr>
      <t>-E</t>
    </r>
    <r>
      <rPr>
        <b/>
        <vertAlign val="subscript"/>
        <sz val="11"/>
        <color theme="1"/>
        <rFont val="Calibri"/>
        <family val="2"/>
        <scheme val="minor"/>
      </rPr>
      <t>j</t>
    </r>
    <r>
      <rPr>
        <b/>
        <sz val="11"/>
        <color theme="1"/>
        <rFont val="Calibri"/>
        <family val="2"/>
        <scheme val="minor"/>
      </rPr>
      <t>)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/E</t>
    </r>
    <r>
      <rPr>
        <b/>
        <vertAlign val="subscript"/>
        <sz val="11"/>
        <color theme="1"/>
        <rFont val="Calibri"/>
        <family val="2"/>
        <scheme val="minor"/>
      </rPr>
      <t>j</t>
    </r>
  </si>
  <si>
    <t>DATASET 2</t>
  </si>
  <si>
    <t>Average</t>
  </si>
  <si>
    <t>Max</t>
  </si>
  <si>
    <t>Min</t>
  </si>
  <si>
    <t>Range Size</t>
  </si>
  <si>
    <t># of Intervals (Bins)</t>
  </si>
  <si>
    <t>(Square root of # of observations)</t>
  </si>
  <si>
    <t>Interval size:</t>
  </si>
  <si>
    <t>Bin</t>
  </si>
  <si>
    <t>Frequency</t>
  </si>
  <si>
    <t>Histogram</t>
  </si>
  <si>
    <t>n</t>
  </si>
  <si>
    <t>Random Number</t>
  </si>
  <si>
    <t>run</t>
  </si>
  <si>
    <t>Mu_a</t>
  </si>
  <si>
    <t>Sigma_a^2</t>
  </si>
  <si>
    <t>Z_0</t>
  </si>
  <si>
    <t>Random number</t>
  </si>
  <si>
    <t>l</t>
  </si>
  <si>
    <t>M</t>
  </si>
  <si>
    <t>Ru_i,l</t>
  </si>
  <si>
    <t>Sigma_Ru_i,l</t>
  </si>
  <si>
    <t>Z_alpha/2</t>
  </si>
  <si>
    <t>Candidate Parameters</t>
  </si>
  <si>
    <t>DATASET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</si>
</sst>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/>
    <xf numFmtId="0" fontId="0" fillId="0" borderId="7" xfId="0" applyBorder="1"/>
    <xf numFmtId="0" fontId="0" fillId="3" borderId="7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Scatter</a:t>
            </a:r>
            <a:r>
              <a:rPr lang="en-US" baseline="0"/>
              <a:t> Plot of (R</a:t>
            </a:r>
            <a:r>
              <a:rPr lang="en-US" baseline="-25000"/>
              <a:t>i</a:t>
            </a:r>
            <a:r>
              <a:rPr lang="en-US" baseline="0"/>
              <a:t>,R</a:t>
            </a:r>
            <a:r>
              <a:rPr lang="en-US" baseline="-25000"/>
              <a:t>i+1</a:t>
            </a:r>
            <a:r>
              <a:rPr lang="en-US" baseline="0"/>
              <a:t>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9086414831057508E-2"/>
          <c:y val="0.10240816326530613"/>
          <c:w val="0.89130608990331905"/>
          <c:h val="0.7539254378916920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LCG!$F$10:$F$508</c:f>
              <c:numCache>
                <c:formatCode>General</c:formatCode>
                <c:ptCount val="499"/>
                <c:pt idx="0">
                  <c:v>1.9E-6</c:v>
                </c:pt>
                <c:pt idx="1">
                  <c:v>1.3502499999999999E-4</c:v>
                </c:pt>
                <c:pt idx="2">
                  <c:v>9.5869000000000006E-3</c:v>
                </c:pt>
                <c:pt idx="3">
                  <c:v>0.68067002499999996</c:v>
                </c:pt>
                <c:pt idx="4">
                  <c:v>0.32757190000000003</c:v>
                </c:pt>
                <c:pt idx="5">
                  <c:v>0.25760502499999999</c:v>
                </c:pt>
                <c:pt idx="6">
                  <c:v>0.28995690000000002</c:v>
                </c:pt>
                <c:pt idx="7">
                  <c:v>0.58694002499999998</c:v>
                </c:pt>
                <c:pt idx="8">
                  <c:v>0.6727419</c:v>
                </c:pt>
                <c:pt idx="9">
                  <c:v>0.76467502499999995</c:v>
                </c:pt>
                <c:pt idx="10">
                  <c:v>0.29192689999999999</c:v>
                </c:pt>
                <c:pt idx="11">
                  <c:v>0.72681002500000003</c:v>
                </c:pt>
                <c:pt idx="12">
                  <c:v>0.60351189999999999</c:v>
                </c:pt>
                <c:pt idx="13">
                  <c:v>0.84934502499999998</c:v>
                </c:pt>
                <c:pt idx="14">
                  <c:v>0.30349690000000001</c:v>
                </c:pt>
                <c:pt idx="15">
                  <c:v>0.54828002499999995</c:v>
                </c:pt>
                <c:pt idx="16">
                  <c:v>0.92788190000000004</c:v>
                </c:pt>
                <c:pt idx="17">
                  <c:v>0.87961502499999999</c:v>
                </c:pt>
                <c:pt idx="18">
                  <c:v>0.45266689999999998</c:v>
                </c:pt>
                <c:pt idx="19">
                  <c:v>0.13935002499999999</c:v>
                </c:pt>
                <c:pt idx="20">
                  <c:v>0.89385190000000003</c:v>
                </c:pt>
                <c:pt idx="21">
                  <c:v>0.46348502499999999</c:v>
                </c:pt>
                <c:pt idx="22">
                  <c:v>0.90743689999999999</c:v>
                </c:pt>
                <c:pt idx="23">
                  <c:v>0.42802002500000003</c:v>
                </c:pt>
                <c:pt idx="24">
                  <c:v>0.38942189999999999</c:v>
                </c:pt>
                <c:pt idx="25">
                  <c:v>0.64895502500000002</c:v>
                </c:pt>
                <c:pt idx="26">
                  <c:v>7.5806899999999997E-2</c:v>
                </c:pt>
                <c:pt idx="27">
                  <c:v>0.38229002499999998</c:v>
                </c:pt>
                <c:pt idx="28">
                  <c:v>0.14259189999999999</c:v>
                </c:pt>
                <c:pt idx="29">
                  <c:v>0.124025025</c:v>
                </c:pt>
                <c:pt idx="30">
                  <c:v>0.80577690000000002</c:v>
                </c:pt>
                <c:pt idx="31">
                  <c:v>0.210160025</c:v>
                </c:pt>
                <c:pt idx="32">
                  <c:v>0.92136189999999996</c:v>
                </c:pt>
                <c:pt idx="33">
                  <c:v>0.416695025</c:v>
                </c:pt>
                <c:pt idx="34">
                  <c:v>0.5853469</c:v>
                </c:pt>
                <c:pt idx="35">
                  <c:v>0.55963002500000003</c:v>
                </c:pt>
                <c:pt idx="36">
                  <c:v>0.73373189999999999</c:v>
                </c:pt>
                <c:pt idx="37">
                  <c:v>9.4965024999999995E-2</c:v>
                </c:pt>
                <c:pt idx="38">
                  <c:v>0.74251690000000004</c:v>
                </c:pt>
                <c:pt idx="39">
                  <c:v>0.71870002499999996</c:v>
                </c:pt>
                <c:pt idx="40">
                  <c:v>2.7701900000000002E-2</c:v>
                </c:pt>
                <c:pt idx="41">
                  <c:v>0.96683502499999996</c:v>
                </c:pt>
                <c:pt idx="42">
                  <c:v>0.6452869</c:v>
                </c:pt>
                <c:pt idx="43">
                  <c:v>0.815370025</c:v>
                </c:pt>
                <c:pt idx="44">
                  <c:v>0.89127190000000001</c:v>
                </c:pt>
                <c:pt idx="45">
                  <c:v>0.28030502499999999</c:v>
                </c:pt>
                <c:pt idx="46">
                  <c:v>0.90165689999999998</c:v>
                </c:pt>
                <c:pt idx="47">
                  <c:v>1.7640025E-2</c:v>
                </c:pt>
                <c:pt idx="48">
                  <c:v>0.2524419</c:v>
                </c:pt>
                <c:pt idx="49">
                  <c:v>0.92337502500000002</c:v>
                </c:pt>
                <c:pt idx="50">
                  <c:v>0.55962690000000004</c:v>
                </c:pt>
                <c:pt idx="51">
                  <c:v>0.73351002499999995</c:v>
                </c:pt>
                <c:pt idx="52">
                  <c:v>7.9211900000000002E-2</c:v>
                </c:pt>
                <c:pt idx="53">
                  <c:v>0.62404502500000003</c:v>
                </c:pt>
                <c:pt idx="54">
                  <c:v>0.30719689999999999</c:v>
                </c:pt>
                <c:pt idx="55">
                  <c:v>0.81098002499999999</c:v>
                </c:pt>
                <c:pt idx="56">
                  <c:v>0.57958189999999998</c:v>
                </c:pt>
                <c:pt idx="57">
                  <c:v>0.15031502499999999</c:v>
                </c:pt>
                <c:pt idx="58">
                  <c:v>0.67236689999999999</c:v>
                </c:pt>
                <c:pt idx="59">
                  <c:v>0.73805002500000005</c:v>
                </c:pt>
                <c:pt idx="60">
                  <c:v>0.40155190000000002</c:v>
                </c:pt>
                <c:pt idx="61">
                  <c:v>0.51018502499999996</c:v>
                </c:pt>
                <c:pt idx="62">
                  <c:v>0.2231369</c:v>
                </c:pt>
                <c:pt idx="63">
                  <c:v>0.84272002499999998</c:v>
                </c:pt>
                <c:pt idx="64">
                  <c:v>0.83312189999999997</c:v>
                </c:pt>
                <c:pt idx="65">
                  <c:v>0.151655025</c:v>
                </c:pt>
                <c:pt idx="66">
                  <c:v>0.76750689999999999</c:v>
                </c:pt>
                <c:pt idx="67">
                  <c:v>0.492990025</c:v>
                </c:pt>
                <c:pt idx="68">
                  <c:v>2.2918999999999999E-3</c:v>
                </c:pt>
                <c:pt idx="69">
                  <c:v>0.162725025</c:v>
                </c:pt>
                <c:pt idx="70">
                  <c:v>0.55347690000000005</c:v>
                </c:pt>
                <c:pt idx="71">
                  <c:v>0.29686002500000003</c:v>
                </c:pt>
                <c:pt idx="72">
                  <c:v>7.7061900000000003E-2</c:v>
                </c:pt>
                <c:pt idx="73">
                  <c:v>0.47139502500000002</c:v>
                </c:pt>
                <c:pt idx="74">
                  <c:v>0.46904689999999999</c:v>
                </c:pt>
                <c:pt idx="75">
                  <c:v>0.302330025</c:v>
                </c:pt>
                <c:pt idx="76">
                  <c:v>0.46543190000000001</c:v>
                </c:pt>
                <c:pt idx="77">
                  <c:v>4.5665024999999998E-2</c:v>
                </c:pt>
                <c:pt idx="78">
                  <c:v>0.24221690000000001</c:v>
                </c:pt>
                <c:pt idx="79">
                  <c:v>0.19740002500000001</c:v>
                </c:pt>
                <c:pt idx="80">
                  <c:v>1.54019E-2</c:v>
                </c:pt>
                <c:pt idx="81">
                  <c:v>9.3535024999999994E-2</c:v>
                </c:pt>
                <c:pt idx="82">
                  <c:v>0.64098690000000003</c:v>
                </c:pt>
                <c:pt idx="83">
                  <c:v>0.51007002499999998</c:v>
                </c:pt>
                <c:pt idx="84">
                  <c:v>0.21497189999999999</c:v>
                </c:pt>
                <c:pt idx="85">
                  <c:v>0.263005025</c:v>
                </c:pt>
                <c:pt idx="86">
                  <c:v>0.67335690000000004</c:v>
                </c:pt>
                <c:pt idx="87">
                  <c:v>0.80834002500000002</c:v>
                </c:pt>
                <c:pt idx="88">
                  <c:v>0.39214189999999999</c:v>
                </c:pt>
                <c:pt idx="89">
                  <c:v>0.84207502499999998</c:v>
                </c:pt>
                <c:pt idx="90">
                  <c:v>0.78732690000000005</c:v>
                </c:pt>
                <c:pt idx="91">
                  <c:v>0.90021002500000002</c:v>
                </c:pt>
                <c:pt idx="92">
                  <c:v>0.9149119</c:v>
                </c:pt>
                <c:pt idx="93">
                  <c:v>0.95874502500000003</c:v>
                </c:pt>
                <c:pt idx="94">
                  <c:v>7.0896899999999999E-2</c:v>
                </c:pt>
                <c:pt idx="95">
                  <c:v>3.3680025000000002E-2</c:v>
                </c:pt>
                <c:pt idx="96">
                  <c:v>0.39128190000000002</c:v>
                </c:pt>
                <c:pt idx="97">
                  <c:v>0.78101502499999997</c:v>
                </c:pt>
                <c:pt idx="98">
                  <c:v>0.45206689999999999</c:v>
                </c:pt>
                <c:pt idx="99">
                  <c:v>9.6750025000000003E-2</c:v>
                </c:pt>
                <c:pt idx="100">
                  <c:v>0.86925189999999997</c:v>
                </c:pt>
                <c:pt idx="101">
                  <c:v>0.71688502499999995</c:v>
                </c:pt>
                <c:pt idx="102">
                  <c:v>0.89883690000000005</c:v>
                </c:pt>
                <c:pt idx="103">
                  <c:v>0.81742002499999999</c:v>
                </c:pt>
                <c:pt idx="104">
                  <c:v>3.6821899999999998E-2</c:v>
                </c:pt>
                <c:pt idx="105">
                  <c:v>0.61435502500000005</c:v>
                </c:pt>
                <c:pt idx="106">
                  <c:v>0.6192069</c:v>
                </c:pt>
                <c:pt idx="107">
                  <c:v>0.96369002500000001</c:v>
                </c:pt>
                <c:pt idx="108">
                  <c:v>0.42199189999999998</c:v>
                </c:pt>
                <c:pt idx="109">
                  <c:v>0.96142502500000004</c:v>
                </c:pt>
                <c:pt idx="110">
                  <c:v>0.26117689999999999</c:v>
                </c:pt>
                <c:pt idx="111">
                  <c:v>0.543560025</c:v>
                </c:pt>
                <c:pt idx="112">
                  <c:v>0.59276189999999995</c:v>
                </c:pt>
                <c:pt idx="113">
                  <c:v>8.6095025000000006E-2</c:v>
                </c:pt>
                <c:pt idx="114">
                  <c:v>0.1127469</c:v>
                </c:pt>
                <c:pt idx="115">
                  <c:v>5.0300249999999996E-3</c:v>
                </c:pt>
                <c:pt idx="116">
                  <c:v>0.3571319</c:v>
                </c:pt>
                <c:pt idx="117">
                  <c:v>0.356365025</c:v>
                </c:pt>
                <c:pt idx="118">
                  <c:v>0.30191689999999999</c:v>
                </c:pt>
                <c:pt idx="119">
                  <c:v>0.436100025</c:v>
                </c:pt>
                <c:pt idx="120">
                  <c:v>0.96310189999999996</c:v>
                </c:pt>
                <c:pt idx="121">
                  <c:v>0.380235025</c:v>
                </c:pt>
                <c:pt idx="122">
                  <c:v>0.99668690000000004</c:v>
                </c:pt>
                <c:pt idx="123">
                  <c:v>0.76477002500000002</c:v>
                </c:pt>
                <c:pt idx="124">
                  <c:v>0.29867189999999999</c:v>
                </c:pt>
                <c:pt idx="125">
                  <c:v>0.20570502500000001</c:v>
                </c:pt>
                <c:pt idx="126">
                  <c:v>0.60505690000000001</c:v>
                </c:pt>
                <c:pt idx="127">
                  <c:v>0.95904002499999996</c:v>
                </c:pt>
                <c:pt idx="128">
                  <c:v>9.1841900000000004E-2</c:v>
                </c:pt>
                <c:pt idx="129">
                  <c:v>0.52077502499999995</c:v>
                </c:pt>
                <c:pt idx="130">
                  <c:v>0.97502690000000003</c:v>
                </c:pt>
                <c:pt idx="131">
                  <c:v>0.22691002499999999</c:v>
                </c:pt>
                <c:pt idx="132">
                  <c:v>0.1106119</c:v>
                </c:pt>
                <c:pt idx="133">
                  <c:v>0.85344502499999997</c:v>
                </c:pt>
                <c:pt idx="134">
                  <c:v>0.59459689999999998</c:v>
                </c:pt>
                <c:pt idx="135">
                  <c:v>0.216380025</c:v>
                </c:pt>
                <c:pt idx="136">
                  <c:v>0.36298190000000002</c:v>
                </c:pt>
                <c:pt idx="137">
                  <c:v>0.771715025</c:v>
                </c:pt>
                <c:pt idx="138">
                  <c:v>0.79176690000000005</c:v>
                </c:pt>
                <c:pt idx="139">
                  <c:v>0.21545002499999999</c:v>
                </c:pt>
                <c:pt idx="140">
                  <c:v>0.29695189999999999</c:v>
                </c:pt>
                <c:pt idx="141">
                  <c:v>8.3585024999999993E-2</c:v>
                </c:pt>
                <c:pt idx="142">
                  <c:v>0.9345369</c:v>
                </c:pt>
                <c:pt idx="143">
                  <c:v>0.352120025</c:v>
                </c:pt>
                <c:pt idx="144">
                  <c:v>5.2189999999999995E-4</c:v>
                </c:pt>
                <c:pt idx="145">
                  <c:v>3.7055024999999998E-2</c:v>
                </c:pt>
                <c:pt idx="146">
                  <c:v>0.63090690000000005</c:v>
                </c:pt>
                <c:pt idx="147">
                  <c:v>0.794390025</c:v>
                </c:pt>
                <c:pt idx="148">
                  <c:v>0.40169189999999999</c:v>
                </c:pt>
                <c:pt idx="149">
                  <c:v>0.52012502500000002</c:v>
                </c:pt>
                <c:pt idx="150">
                  <c:v>0.92887690000000001</c:v>
                </c:pt>
                <c:pt idx="151">
                  <c:v>0.95026002499999995</c:v>
                </c:pt>
                <c:pt idx="152">
                  <c:v>0.46846189999999999</c:v>
                </c:pt>
                <c:pt idx="153">
                  <c:v>0.26079502500000001</c:v>
                </c:pt>
                <c:pt idx="154">
                  <c:v>0.51644690000000004</c:v>
                </c:pt>
                <c:pt idx="155">
                  <c:v>0.667730025</c:v>
                </c:pt>
                <c:pt idx="156">
                  <c:v>0.40883190000000003</c:v>
                </c:pt>
                <c:pt idx="157">
                  <c:v>2.7065024999999999E-2</c:v>
                </c:pt>
                <c:pt idx="158">
                  <c:v>0.92161689999999996</c:v>
                </c:pt>
                <c:pt idx="159">
                  <c:v>0.43480002499999998</c:v>
                </c:pt>
                <c:pt idx="160">
                  <c:v>0.87080190000000002</c:v>
                </c:pt>
                <c:pt idx="161">
                  <c:v>0.82693502500000005</c:v>
                </c:pt>
                <c:pt idx="162">
                  <c:v>0.71238690000000005</c:v>
                </c:pt>
                <c:pt idx="163">
                  <c:v>0.579470025</c:v>
                </c:pt>
                <c:pt idx="164">
                  <c:v>0.1423719</c:v>
                </c:pt>
                <c:pt idx="165">
                  <c:v>0.108405025</c:v>
                </c:pt>
                <c:pt idx="166">
                  <c:v>0.69675690000000001</c:v>
                </c:pt>
                <c:pt idx="167">
                  <c:v>0.46974002500000001</c:v>
                </c:pt>
                <c:pt idx="168">
                  <c:v>0.35154190000000002</c:v>
                </c:pt>
                <c:pt idx="169">
                  <c:v>0.95947502500000004</c:v>
                </c:pt>
                <c:pt idx="170">
                  <c:v>0.1227269</c:v>
                </c:pt>
                <c:pt idx="171">
                  <c:v>0.71361002500000004</c:v>
                </c:pt>
                <c:pt idx="172">
                  <c:v>0.66631189999999996</c:v>
                </c:pt>
                <c:pt idx="173">
                  <c:v>0.30814502500000002</c:v>
                </c:pt>
                <c:pt idx="174">
                  <c:v>0.87829690000000005</c:v>
                </c:pt>
                <c:pt idx="175">
                  <c:v>0.35908002500000002</c:v>
                </c:pt>
                <c:pt idx="176">
                  <c:v>0.49468190000000001</c:v>
                </c:pt>
                <c:pt idx="177">
                  <c:v>0.122415025</c:v>
                </c:pt>
                <c:pt idx="178">
                  <c:v>0.6914669</c:v>
                </c:pt>
                <c:pt idx="179">
                  <c:v>9.4150024999999998E-2</c:v>
                </c:pt>
                <c:pt idx="180">
                  <c:v>0.68465189999999998</c:v>
                </c:pt>
                <c:pt idx="181">
                  <c:v>0.61028502500000004</c:v>
                </c:pt>
                <c:pt idx="182">
                  <c:v>0.3302369</c:v>
                </c:pt>
                <c:pt idx="183">
                  <c:v>0.44682002500000001</c:v>
                </c:pt>
                <c:pt idx="184">
                  <c:v>0.72422189999999997</c:v>
                </c:pt>
                <c:pt idx="185">
                  <c:v>0.419755025</c:v>
                </c:pt>
                <c:pt idx="186">
                  <c:v>0.80260690000000001</c:v>
                </c:pt>
                <c:pt idx="187">
                  <c:v>0.98509002499999998</c:v>
                </c:pt>
                <c:pt idx="188">
                  <c:v>0.94139189999999995</c:v>
                </c:pt>
                <c:pt idx="189">
                  <c:v>0.838825025</c:v>
                </c:pt>
                <c:pt idx="190">
                  <c:v>0.55657690000000004</c:v>
                </c:pt>
                <c:pt idx="191">
                  <c:v>0.51696002500000005</c:v>
                </c:pt>
                <c:pt idx="192">
                  <c:v>0.70416190000000001</c:v>
                </c:pt>
                <c:pt idx="193">
                  <c:v>0.99549502499999998</c:v>
                </c:pt>
                <c:pt idx="194">
                  <c:v>0.6801469</c:v>
                </c:pt>
                <c:pt idx="195">
                  <c:v>0.29043002499999998</c:v>
                </c:pt>
                <c:pt idx="196">
                  <c:v>0.62053190000000003</c:v>
                </c:pt>
                <c:pt idx="197">
                  <c:v>5.7765024999999998E-2</c:v>
                </c:pt>
                <c:pt idx="198">
                  <c:v>0.1013169</c:v>
                </c:pt>
                <c:pt idx="199">
                  <c:v>0.19350002499999999</c:v>
                </c:pt>
                <c:pt idx="200">
                  <c:v>0.73850190000000004</c:v>
                </c:pt>
                <c:pt idx="201">
                  <c:v>0.43363502500000001</c:v>
                </c:pt>
                <c:pt idx="202">
                  <c:v>0.78808690000000003</c:v>
                </c:pt>
                <c:pt idx="203">
                  <c:v>0.95417002500000003</c:v>
                </c:pt>
                <c:pt idx="204">
                  <c:v>0.74607190000000001</c:v>
                </c:pt>
                <c:pt idx="205">
                  <c:v>0.97110502499999996</c:v>
                </c:pt>
                <c:pt idx="206">
                  <c:v>0.94845690000000005</c:v>
                </c:pt>
                <c:pt idx="207">
                  <c:v>0.34044002499999998</c:v>
                </c:pt>
                <c:pt idx="208">
                  <c:v>0.1712419</c:v>
                </c:pt>
                <c:pt idx="209">
                  <c:v>0.158175025</c:v>
                </c:pt>
                <c:pt idx="210">
                  <c:v>0.23042689999999999</c:v>
                </c:pt>
                <c:pt idx="211">
                  <c:v>0.36031002499999998</c:v>
                </c:pt>
                <c:pt idx="212">
                  <c:v>0.58201190000000003</c:v>
                </c:pt>
                <c:pt idx="213">
                  <c:v>0.32284502500000001</c:v>
                </c:pt>
                <c:pt idx="214">
                  <c:v>0.92199690000000001</c:v>
                </c:pt>
                <c:pt idx="215">
                  <c:v>0.46178002499999998</c:v>
                </c:pt>
                <c:pt idx="216">
                  <c:v>0.78638189999999997</c:v>
                </c:pt>
                <c:pt idx="217">
                  <c:v>0.83311502500000001</c:v>
                </c:pt>
                <c:pt idx="218">
                  <c:v>0.15116689999999999</c:v>
                </c:pt>
                <c:pt idx="219">
                  <c:v>0.73285002499999996</c:v>
                </c:pt>
                <c:pt idx="220">
                  <c:v>3.2351900000000003E-2</c:v>
                </c:pt>
                <c:pt idx="221">
                  <c:v>0.29698502500000001</c:v>
                </c:pt>
                <c:pt idx="222">
                  <c:v>8.5936899999999997E-2</c:v>
                </c:pt>
                <c:pt idx="223">
                  <c:v>0.101520025</c:v>
                </c:pt>
                <c:pt idx="224">
                  <c:v>0.20792189999999999</c:v>
                </c:pt>
                <c:pt idx="225">
                  <c:v>0.76245502499999995</c:v>
                </c:pt>
                <c:pt idx="226">
                  <c:v>0.13430690000000001</c:v>
                </c:pt>
                <c:pt idx="227">
                  <c:v>0.53579002499999995</c:v>
                </c:pt>
                <c:pt idx="228">
                  <c:v>4.1091900000000001E-2</c:v>
                </c:pt>
                <c:pt idx="229">
                  <c:v>0.91752502499999999</c:v>
                </c:pt>
                <c:pt idx="230">
                  <c:v>0.14427690000000001</c:v>
                </c:pt>
                <c:pt idx="231">
                  <c:v>0.243660025</c:v>
                </c:pt>
                <c:pt idx="232">
                  <c:v>0.29986190000000001</c:v>
                </c:pt>
                <c:pt idx="233">
                  <c:v>0.290195025</c:v>
                </c:pt>
                <c:pt idx="234">
                  <c:v>0.60384689999999996</c:v>
                </c:pt>
                <c:pt idx="235">
                  <c:v>0.87313002500000003</c:v>
                </c:pt>
                <c:pt idx="236">
                  <c:v>0.99223189999999994</c:v>
                </c:pt>
                <c:pt idx="237">
                  <c:v>0.44846502500000002</c:v>
                </c:pt>
                <c:pt idx="238">
                  <c:v>0.84101689999999996</c:v>
                </c:pt>
                <c:pt idx="239">
                  <c:v>0.71220002500000001</c:v>
                </c:pt>
                <c:pt idx="240">
                  <c:v>0.56620190000000004</c:v>
                </c:pt>
                <c:pt idx="241">
                  <c:v>0.200335025</c:v>
                </c:pt>
                <c:pt idx="242">
                  <c:v>0.22378690000000001</c:v>
                </c:pt>
                <c:pt idx="243">
                  <c:v>0.88887002500000001</c:v>
                </c:pt>
                <c:pt idx="244">
                  <c:v>0.10977190000000001</c:v>
                </c:pt>
                <c:pt idx="245">
                  <c:v>0.79380502500000005</c:v>
                </c:pt>
                <c:pt idx="246">
                  <c:v>0.3601569</c:v>
                </c:pt>
                <c:pt idx="247">
                  <c:v>0.57114002500000005</c:v>
                </c:pt>
                <c:pt idx="248">
                  <c:v>0.55094189999999998</c:v>
                </c:pt>
                <c:pt idx="249">
                  <c:v>0.11687502499999999</c:v>
                </c:pt>
                <c:pt idx="250">
                  <c:v>0.29812689999999997</c:v>
                </c:pt>
                <c:pt idx="251">
                  <c:v>0.16701002500000001</c:v>
                </c:pt>
                <c:pt idx="252">
                  <c:v>0.85771189999999997</c:v>
                </c:pt>
                <c:pt idx="253">
                  <c:v>0.897545025</c:v>
                </c:pt>
                <c:pt idx="254">
                  <c:v>0.72569689999999998</c:v>
                </c:pt>
                <c:pt idx="255">
                  <c:v>0.52448002500000002</c:v>
                </c:pt>
                <c:pt idx="256">
                  <c:v>0.23808190000000001</c:v>
                </c:pt>
                <c:pt idx="257">
                  <c:v>0.90381502499999999</c:v>
                </c:pt>
                <c:pt idx="258">
                  <c:v>0.17086689999999999</c:v>
                </c:pt>
                <c:pt idx="259">
                  <c:v>0.13155002499999999</c:v>
                </c:pt>
                <c:pt idx="260">
                  <c:v>0.34005190000000002</c:v>
                </c:pt>
                <c:pt idx="261">
                  <c:v>0.14368502499999999</c:v>
                </c:pt>
                <c:pt idx="262">
                  <c:v>0.20163690000000001</c:v>
                </c:pt>
                <c:pt idx="263">
                  <c:v>0.31622002500000002</c:v>
                </c:pt>
                <c:pt idx="264">
                  <c:v>0.45162190000000002</c:v>
                </c:pt>
                <c:pt idx="265">
                  <c:v>6.5155025000000005E-2</c:v>
                </c:pt>
                <c:pt idx="266">
                  <c:v>0.62600690000000003</c:v>
                </c:pt>
                <c:pt idx="267">
                  <c:v>0.44649002500000001</c:v>
                </c:pt>
                <c:pt idx="268">
                  <c:v>0.70079190000000002</c:v>
                </c:pt>
                <c:pt idx="269">
                  <c:v>0.756225025</c:v>
                </c:pt>
                <c:pt idx="270">
                  <c:v>0.69197690000000001</c:v>
                </c:pt>
                <c:pt idx="271">
                  <c:v>0.13036002499999999</c:v>
                </c:pt>
                <c:pt idx="272">
                  <c:v>0.25556190000000001</c:v>
                </c:pt>
                <c:pt idx="273">
                  <c:v>0.14489502500000001</c:v>
                </c:pt>
                <c:pt idx="274">
                  <c:v>0.28754689999999999</c:v>
                </c:pt>
                <c:pt idx="275">
                  <c:v>0.41583002499999999</c:v>
                </c:pt>
                <c:pt idx="276">
                  <c:v>0.52393190000000001</c:v>
                </c:pt>
                <c:pt idx="277">
                  <c:v>0.199165025</c:v>
                </c:pt>
                <c:pt idx="278">
                  <c:v>0.14071690000000001</c:v>
                </c:pt>
                <c:pt idx="279">
                  <c:v>0.99090002499999996</c:v>
                </c:pt>
                <c:pt idx="280">
                  <c:v>0.35390189999999999</c:v>
                </c:pt>
                <c:pt idx="281">
                  <c:v>0.127035025</c:v>
                </c:pt>
                <c:pt idx="282">
                  <c:v>1.9486900000000001E-2</c:v>
                </c:pt>
                <c:pt idx="283">
                  <c:v>0.38357002499999998</c:v>
                </c:pt>
                <c:pt idx="284">
                  <c:v>0.23347190000000001</c:v>
                </c:pt>
                <c:pt idx="285">
                  <c:v>0.576505025</c:v>
                </c:pt>
                <c:pt idx="286">
                  <c:v>0.93185689999999999</c:v>
                </c:pt>
                <c:pt idx="287">
                  <c:v>0.161840025</c:v>
                </c:pt>
                <c:pt idx="288">
                  <c:v>0.49064190000000002</c:v>
                </c:pt>
                <c:pt idx="289">
                  <c:v>0.83557502500000003</c:v>
                </c:pt>
                <c:pt idx="290">
                  <c:v>0.32582689999999997</c:v>
                </c:pt>
                <c:pt idx="291">
                  <c:v>0.13371002500000001</c:v>
                </c:pt>
                <c:pt idx="292">
                  <c:v>0.49341190000000001</c:v>
                </c:pt>
                <c:pt idx="293">
                  <c:v>3.2245024999999997E-2</c:v>
                </c:pt>
                <c:pt idx="294">
                  <c:v>0.28939690000000001</c:v>
                </c:pt>
                <c:pt idx="295">
                  <c:v>0.54718002499999996</c:v>
                </c:pt>
                <c:pt idx="296">
                  <c:v>0.84978189999999998</c:v>
                </c:pt>
                <c:pt idx="297">
                  <c:v>0.33451502500000002</c:v>
                </c:pt>
                <c:pt idx="298">
                  <c:v>0.75056690000000004</c:v>
                </c:pt>
                <c:pt idx="299">
                  <c:v>0.29025002500000002</c:v>
                </c:pt>
                <c:pt idx="300">
                  <c:v>0.60775190000000001</c:v>
                </c:pt>
                <c:pt idx="301">
                  <c:v>0.15038502500000001</c:v>
                </c:pt>
                <c:pt idx="302">
                  <c:v>0.67733690000000002</c:v>
                </c:pt>
                <c:pt idx="303">
                  <c:v>9.0920025000000002E-2</c:v>
                </c:pt>
                <c:pt idx="304">
                  <c:v>0.4553219</c:v>
                </c:pt>
                <c:pt idx="305">
                  <c:v>0.32785502500000002</c:v>
                </c:pt>
                <c:pt idx="306">
                  <c:v>0.27770689999999998</c:v>
                </c:pt>
                <c:pt idx="307">
                  <c:v>0.71719002499999995</c:v>
                </c:pt>
                <c:pt idx="308">
                  <c:v>0.92049190000000003</c:v>
                </c:pt>
                <c:pt idx="309">
                  <c:v>0.35492502500000001</c:v>
                </c:pt>
                <c:pt idx="310">
                  <c:v>0.19967689999999999</c:v>
                </c:pt>
                <c:pt idx="311">
                  <c:v>0.17706002500000001</c:v>
                </c:pt>
                <c:pt idx="312">
                  <c:v>0.57126189999999999</c:v>
                </c:pt>
                <c:pt idx="313">
                  <c:v>0.55959502500000002</c:v>
                </c:pt>
                <c:pt idx="314">
                  <c:v>0.73124690000000003</c:v>
                </c:pt>
                <c:pt idx="315">
                  <c:v>0.91853002500000003</c:v>
                </c:pt>
                <c:pt idx="316">
                  <c:v>0.21563189999999999</c:v>
                </c:pt>
                <c:pt idx="317">
                  <c:v>0.30986502500000002</c:v>
                </c:pt>
                <c:pt idx="318">
                  <c:v>4.169E-4</c:v>
                </c:pt>
                <c:pt idx="319">
                  <c:v>2.9600024999999999E-2</c:v>
                </c:pt>
                <c:pt idx="320">
                  <c:v>0.10160189999999999</c:v>
                </c:pt>
                <c:pt idx="321">
                  <c:v>0.213735025</c:v>
                </c:pt>
                <c:pt idx="322">
                  <c:v>0.17518690000000001</c:v>
                </c:pt>
                <c:pt idx="323">
                  <c:v>0.43827002500000001</c:v>
                </c:pt>
                <c:pt idx="324">
                  <c:v>0.1171719</c:v>
                </c:pt>
                <c:pt idx="325">
                  <c:v>0.31920502499999998</c:v>
                </c:pt>
                <c:pt idx="326">
                  <c:v>0.66355690000000001</c:v>
                </c:pt>
                <c:pt idx="327">
                  <c:v>0.112540025</c:v>
                </c:pt>
                <c:pt idx="328">
                  <c:v>0.9903419</c:v>
                </c:pt>
                <c:pt idx="329">
                  <c:v>0.31427502499999999</c:v>
                </c:pt>
                <c:pt idx="330">
                  <c:v>0.3135269</c:v>
                </c:pt>
                <c:pt idx="331">
                  <c:v>0.26041002499999999</c:v>
                </c:pt>
                <c:pt idx="332">
                  <c:v>0.48911189999999999</c:v>
                </c:pt>
                <c:pt idx="333">
                  <c:v>0.72694502500000002</c:v>
                </c:pt>
                <c:pt idx="334">
                  <c:v>0.61309689999999994</c:v>
                </c:pt>
                <c:pt idx="335">
                  <c:v>0.52988002499999998</c:v>
                </c:pt>
                <c:pt idx="336">
                  <c:v>0.62148190000000003</c:v>
                </c:pt>
                <c:pt idx="337">
                  <c:v>0.12521502500000001</c:v>
                </c:pt>
                <c:pt idx="338">
                  <c:v>0.89026689999999997</c:v>
                </c:pt>
                <c:pt idx="339">
                  <c:v>0.20895002500000001</c:v>
                </c:pt>
                <c:pt idx="340">
                  <c:v>0.83545190000000003</c:v>
                </c:pt>
                <c:pt idx="341">
                  <c:v>0.31708502500000002</c:v>
                </c:pt>
                <c:pt idx="342">
                  <c:v>0.51303690000000002</c:v>
                </c:pt>
                <c:pt idx="343">
                  <c:v>0.42562002500000001</c:v>
                </c:pt>
                <c:pt idx="344">
                  <c:v>0.21902189999999999</c:v>
                </c:pt>
                <c:pt idx="345">
                  <c:v>0.55055502499999998</c:v>
                </c:pt>
                <c:pt idx="346">
                  <c:v>8.9406899999999997E-2</c:v>
                </c:pt>
                <c:pt idx="347">
                  <c:v>0.34789002499999999</c:v>
                </c:pt>
                <c:pt idx="348">
                  <c:v>0.70019189999999998</c:v>
                </c:pt>
                <c:pt idx="349">
                  <c:v>0.71362502500000002</c:v>
                </c:pt>
                <c:pt idx="350">
                  <c:v>0.66737690000000005</c:v>
                </c:pt>
                <c:pt idx="351">
                  <c:v>0.383760025</c:v>
                </c:pt>
                <c:pt idx="352">
                  <c:v>0.24696190000000001</c:v>
                </c:pt>
                <c:pt idx="353">
                  <c:v>0.53429502500000003</c:v>
                </c:pt>
                <c:pt idx="354">
                  <c:v>0.93494690000000003</c:v>
                </c:pt>
                <c:pt idx="355">
                  <c:v>0.38123002499999997</c:v>
                </c:pt>
                <c:pt idx="356">
                  <c:v>6.73319E-2</c:v>
                </c:pt>
                <c:pt idx="357">
                  <c:v>0.78056502500000002</c:v>
                </c:pt>
                <c:pt idx="358">
                  <c:v>0.42011690000000002</c:v>
                </c:pt>
                <c:pt idx="359">
                  <c:v>0.828300025</c:v>
                </c:pt>
                <c:pt idx="360">
                  <c:v>0.80930190000000002</c:v>
                </c:pt>
                <c:pt idx="361">
                  <c:v>0.460435025</c:v>
                </c:pt>
                <c:pt idx="362">
                  <c:v>0.69088689999999997</c:v>
                </c:pt>
                <c:pt idx="363">
                  <c:v>5.2970024999999997E-2</c:v>
                </c:pt>
                <c:pt idx="364">
                  <c:v>0.76087190000000005</c:v>
                </c:pt>
                <c:pt idx="365">
                  <c:v>2.1905025000000002E-2</c:v>
                </c:pt>
                <c:pt idx="366">
                  <c:v>0.55525690000000005</c:v>
                </c:pt>
                <c:pt idx="367">
                  <c:v>0.42324002500000002</c:v>
                </c:pt>
                <c:pt idx="368">
                  <c:v>5.00419E-2</c:v>
                </c:pt>
                <c:pt idx="369">
                  <c:v>0.55297502499999995</c:v>
                </c:pt>
                <c:pt idx="370">
                  <c:v>0.26122689999999998</c:v>
                </c:pt>
                <c:pt idx="371">
                  <c:v>0.54711002500000006</c:v>
                </c:pt>
                <c:pt idx="372">
                  <c:v>0.84481189999999995</c:v>
                </c:pt>
                <c:pt idx="373">
                  <c:v>0.98164502499999995</c:v>
                </c:pt>
                <c:pt idx="374">
                  <c:v>0.69679690000000005</c:v>
                </c:pt>
                <c:pt idx="375">
                  <c:v>0.47258002500000001</c:v>
                </c:pt>
                <c:pt idx="376">
                  <c:v>0.5531819</c:v>
                </c:pt>
                <c:pt idx="377">
                  <c:v>0.27591502499999998</c:v>
                </c:pt>
                <c:pt idx="378">
                  <c:v>0.58996689999999996</c:v>
                </c:pt>
                <c:pt idx="379">
                  <c:v>0.88765002500000001</c:v>
                </c:pt>
                <c:pt idx="380">
                  <c:v>2.31519E-2</c:v>
                </c:pt>
                <c:pt idx="381">
                  <c:v>0.64378502500000001</c:v>
                </c:pt>
                <c:pt idx="382">
                  <c:v>0.7087369</c:v>
                </c:pt>
                <c:pt idx="383">
                  <c:v>0.32032002500000001</c:v>
                </c:pt>
                <c:pt idx="384">
                  <c:v>0.74272190000000005</c:v>
                </c:pt>
                <c:pt idx="385">
                  <c:v>0.73325502499999995</c:v>
                </c:pt>
                <c:pt idx="386">
                  <c:v>6.1106899999999999E-2</c:v>
                </c:pt>
                <c:pt idx="387">
                  <c:v>0.33859002500000002</c:v>
                </c:pt>
                <c:pt idx="388">
                  <c:v>3.9891900000000001E-2</c:v>
                </c:pt>
                <c:pt idx="389">
                  <c:v>0.83232502500000005</c:v>
                </c:pt>
                <c:pt idx="390">
                  <c:v>9.5076900000000006E-2</c:v>
                </c:pt>
                <c:pt idx="391">
                  <c:v>0.75046002499999998</c:v>
                </c:pt>
                <c:pt idx="392">
                  <c:v>0.28266190000000002</c:v>
                </c:pt>
                <c:pt idx="393">
                  <c:v>6.8995025000000001E-2</c:v>
                </c:pt>
                <c:pt idx="394">
                  <c:v>0.89864690000000003</c:v>
                </c:pt>
                <c:pt idx="395">
                  <c:v>0.80393002499999999</c:v>
                </c:pt>
                <c:pt idx="396">
                  <c:v>7.9031900000000002E-2</c:v>
                </c:pt>
                <c:pt idx="397">
                  <c:v>0.61126502500000002</c:v>
                </c:pt>
                <c:pt idx="398">
                  <c:v>0.39981689999999998</c:v>
                </c:pt>
                <c:pt idx="399">
                  <c:v>0.38700002500000003</c:v>
                </c:pt>
                <c:pt idx="400">
                  <c:v>0.47700189999999998</c:v>
                </c:pt>
                <c:pt idx="401">
                  <c:v>0.86713502499999995</c:v>
                </c:pt>
                <c:pt idx="402">
                  <c:v>0.5665869</c:v>
                </c:pt>
                <c:pt idx="403">
                  <c:v>0.227670025</c:v>
                </c:pt>
                <c:pt idx="404">
                  <c:v>0.16457189999999999</c:v>
                </c:pt>
                <c:pt idx="405">
                  <c:v>0.68460502499999998</c:v>
                </c:pt>
                <c:pt idx="406">
                  <c:v>0.60695690000000002</c:v>
                </c:pt>
                <c:pt idx="407">
                  <c:v>9.3940024999999996E-2</c:v>
                </c:pt>
                <c:pt idx="408">
                  <c:v>0.6697419</c:v>
                </c:pt>
                <c:pt idx="409">
                  <c:v>0.55167502499999999</c:v>
                </c:pt>
                <c:pt idx="410">
                  <c:v>0.16892689999999999</c:v>
                </c:pt>
                <c:pt idx="411">
                  <c:v>0.99381002500000004</c:v>
                </c:pt>
                <c:pt idx="412">
                  <c:v>0.56051189999999995</c:v>
                </c:pt>
                <c:pt idx="413">
                  <c:v>0.79634502500000004</c:v>
                </c:pt>
                <c:pt idx="414">
                  <c:v>0.54049689999999995</c:v>
                </c:pt>
                <c:pt idx="415">
                  <c:v>0.37528002500000002</c:v>
                </c:pt>
                <c:pt idx="416">
                  <c:v>0.64488190000000001</c:v>
                </c:pt>
                <c:pt idx="417">
                  <c:v>0.78661502500000002</c:v>
                </c:pt>
                <c:pt idx="418">
                  <c:v>0.8496669</c:v>
                </c:pt>
                <c:pt idx="419">
                  <c:v>0.32635002499999999</c:v>
                </c:pt>
                <c:pt idx="420">
                  <c:v>0.1708519</c:v>
                </c:pt>
                <c:pt idx="421">
                  <c:v>0.130485025</c:v>
                </c:pt>
                <c:pt idx="422">
                  <c:v>0.26443689999999997</c:v>
                </c:pt>
                <c:pt idx="423">
                  <c:v>0.775020025</c:v>
                </c:pt>
                <c:pt idx="424">
                  <c:v>2.6421900000000002E-2</c:v>
                </c:pt>
                <c:pt idx="425">
                  <c:v>0.875955025</c:v>
                </c:pt>
                <c:pt idx="426">
                  <c:v>0.1928069</c:v>
                </c:pt>
                <c:pt idx="427">
                  <c:v>0.68929002500000003</c:v>
                </c:pt>
                <c:pt idx="428">
                  <c:v>0.93959190000000004</c:v>
                </c:pt>
                <c:pt idx="429">
                  <c:v>0.71102502499999998</c:v>
                </c:pt>
                <c:pt idx="430">
                  <c:v>0.48277690000000001</c:v>
                </c:pt>
                <c:pt idx="431">
                  <c:v>0.27716002499999998</c:v>
                </c:pt>
                <c:pt idx="432">
                  <c:v>0.67836189999999996</c:v>
                </c:pt>
                <c:pt idx="433">
                  <c:v>0.16369502499999999</c:v>
                </c:pt>
                <c:pt idx="434">
                  <c:v>0.62234690000000004</c:v>
                </c:pt>
                <c:pt idx="435">
                  <c:v>0.186630025</c:v>
                </c:pt>
                <c:pt idx="436">
                  <c:v>0.25073190000000001</c:v>
                </c:pt>
                <c:pt idx="437">
                  <c:v>0.801965025</c:v>
                </c:pt>
                <c:pt idx="438">
                  <c:v>0.93951689999999999</c:v>
                </c:pt>
                <c:pt idx="439">
                  <c:v>0.70570002499999995</c:v>
                </c:pt>
                <c:pt idx="440">
                  <c:v>0.1047019</c:v>
                </c:pt>
                <c:pt idx="441">
                  <c:v>0.43383502499999999</c:v>
                </c:pt>
                <c:pt idx="442">
                  <c:v>0.80228690000000003</c:v>
                </c:pt>
                <c:pt idx="443">
                  <c:v>0.96237002500000002</c:v>
                </c:pt>
                <c:pt idx="444">
                  <c:v>0.32827190000000001</c:v>
                </c:pt>
                <c:pt idx="445">
                  <c:v>0.30730502500000001</c:v>
                </c:pt>
                <c:pt idx="446">
                  <c:v>0.81865690000000002</c:v>
                </c:pt>
                <c:pt idx="447">
                  <c:v>0.124640025</c:v>
                </c:pt>
                <c:pt idx="448">
                  <c:v>0.84944189999999997</c:v>
                </c:pt>
                <c:pt idx="449">
                  <c:v>0.31037502500000003</c:v>
                </c:pt>
                <c:pt idx="450">
                  <c:v>3.6626899999999997E-2</c:v>
                </c:pt>
                <c:pt idx="451">
                  <c:v>0.60051002499999995</c:v>
                </c:pt>
                <c:pt idx="452">
                  <c:v>0.63621190000000005</c:v>
                </c:pt>
                <c:pt idx="453">
                  <c:v>0.17104502499999999</c:v>
                </c:pt>
                <c:pt idx="454">
                  <c:v>0.14419689999999999</c:v>
                </c:pt>
                <c:pt idx="455">
                  <c:v>0.23798002500000001</c:v>
                </c:pt>
                <c:pt idx="456">
                  <c:v>0.89658190000000004</c:v>
                </c:pt>
                <c:pt idx="457">
                  <c:v>0.65731502500000005</c:v>
                </c:pt>
                <c:pt idx="458">
                  <c:v>0.66936689999999999</c:v>
                </c:pt>
                <c:pt idx="459">
                  <c:v>0.52505002499999998</c:v>
                </c:pt>
                <c:pt idx="460">
                  <c:v>0.27855190000000002</c:v>
                </c:pt>
                <c:pt idx="461">
                  <c:v>0.77718502499999997</c:v>
                </c:pt>
                <c:pt idx="462">
                  <c:v>0.18013689999999999</c:v>
                </c:pt>
                <c:pt idx="463">
                  <c:v>0.78972002500000005</c:v>
                </c:pt>
                <c:pt idx="464">
                  <c:v>7.0121900000000001E-2</c:v>
                </c:pt>
                <c:pt idx="465">
                  <c:v>0.97865502500000001</c:v>
                </c:pt>
                <c:pt idx="466">
                  <c:v>0.48450690000000002</c:v>
                </c:pt>
                <c:pt idx="467">
                  <c:v>0.39999002500000003</c:v>
                </c:pt>
                <c:pt idx="468">
                  <c:v>0.39929189999999998</c:v>
                </c:pt>
                <c:pt idx="469">
                  <c:v>0.34972502500000002</c:v>
                </c:pt>
                <c:pt idx="470">
                  <c:v>0.83047689999999996</c:v>
                </c:pt>
                <c:pt idx="471">
                  <c:v>0.96386002500000001</c:v>
                </c:pt>
                <c:pt idx="472">
                  <c:v>0.4340619</c:v>
                </c:pt>
                <c:pt idx="473">
                  <c:v>0.81839502500000005</c:v>
                </c:pt>
                <c:pt idx="474">
                  <c:v>0.1060469</c:v>
                </c:pt>
                <c:pt idx="475">
                  <c:v>0.52933002500000004</c:v>
                </c:pt>
                <c:pt idx="476">
                  <c:v>0.5824319</c:v>
                </c:pt>
                <c:pt idx="477">
                  <c:v>0.35266502500000002</c:v>
                </c:pt>
                <c:pt idx="478">
                  <c:v>3.9216899999999999E-2</c:v>
                </c:pt>
                <c:pt idx="479">
                  <c:v>0.78440002499999995</c:v>
                </c:pt>
                <c:pt idx="480">
                  <c:v>0.69240190000000001</c:v>
                </c:pt>
                <c:pt idx="481">
                  <c:v>0.160535025</c:v>
                </c:pt>
                <c:pt idx="482">
                  <c:v>0.39798689999999998</c:v>
                </c:pt>
                <c:pt idx="483">
                  <c:v>0.25707002499999998</c:v>
                </c:pt>
                <c:pt idx="484">
                  <c:v>0.25197190000000003</c:v>
                </c:pt>
                <c:pt idx="485">
                  <c:v>0.89000502500000001</c:v>
                </c:pt>
                <c:pt idx="486">
                  <c:v>0.1903569</c:v>
                </c:pt>
                <c:pt idx="487">
                  <c:v>0.51534002499999998</c:v>
                </c:pt>
                <c:pt idx="488">
                  <c:v>0.5891419</c:v>
                </c:pt>
                <c:pt idx="489">
                  <c:v>0.82907502499999997</c:v>
                </c:pt>
                <c:pt idx="490">
                  <c:v>0.86432690000000001</c:v>
                </c:pt>
                <c:pt idx="491">
                  <c:v>0.367210025</c:v>
                </c:pt>
                <c:pt idx="492">
                  <c:v>7.1911900000000001E-2</c:v>
                </c:pt>
                <c:pt idx="493">
                  <c:v>0.10574502500000001</c:v>
                </c:pt>
                <c:pt idx="494">
                  <c:v>0.50789689999999998</c:v>
                </c:pt>
                <c:pt idx="495">
                  <c:v>6.0680024999999999E-2</c:v>
                </c:pt>
                <c:pt idx="496">
                  <c:v>0.3082819</c:v>
                </c:pt>
                <c:pt idx="497">
                  <c:v>0.88801502499999996</c:v>
                </c:pt>
                <c:pt idx="498">
                  <c:v>4.9066899999999997E-2</c:v>
                </c:pt>
              </c:numCache>
            </c:numRef>
          </c:xVal>
          <c:yVal>
            <c:numRef>
              <c:f>LCG!$G$10:$G$508</c:f>
              <c:numCache>
                <c:formatCode>General</c:formatCode>
                <c:ptCount val="499"/>
                <c:pt idx="0">
                  <c:v>1.3502499999999999E-4</c:v>
                </c:pt>
                <c:pt idx="1">
                  <c:v>9.5869000000000006E-3</c:v>
                </c:pt>
                <c:pt idx="2">
                  <c:v>0.68067002499999996</c:v>
                </c:pt>
                <c:pt idx="3">
                  <c:v>0.32757190000000003</c:v>
                </c:pt>
                <c:pt idx="4">
                  <c:v>0.25760502499999999</c:v>
                </c:pt>
                <c:pt idx="5">
                  <c:v>0.28995690000000002</c:v>
                </c:pt>
                <c:pt idx="6">
                  <c:v>0.58694002499999998</c:v>
                </c:pt>
                <c:pt idx="7">
                  <c:v>0.6727419</c:v>
                </c:pt>
                <c:pt idx="8">
                  <c:v>0.76467502499999995</c:v>
                </c:pt>
                <c:pt idx="9">
                  <c:v>0.29192689999999999</c:v>
                </c:pt>
                <c:pt idx="10">
                  <c:v>0.72681002500000003</c:v>
                </c:pt>
                <c:pt idx="11">
                  <c:v>0.60351189999999999</c:v>
                </c:pt>
                <c:pt idx="12">
                  <c:v>0.84934502499999998</c:v>
                </c:pt>
                <c:pt idx="13">
                  <c:v>0.30349690000000001</c:v>
                </c:pt>
                <c:pt idx="14">
                  <c:v>0.54828002499999995</c:v>
                </c:pt>
                <c:pt idx="15">
                  <c:v>0.92788190000000004</c:v>
                </c:pt>
                <c:pt idx="16">
                  <c:v>0.87961502499999999</c:v>
                </c:pt>
                <c:pt idx="17">
                  <c:v>0.45266689999999998</c:v>
                </c:pt>
                <c:pt idx="18">
                  <c:v>0.13935002499999999</c:v>
                </c:pt>
                <c:pt idx="19">
                  <c:v>0.89385190000000003</c:v>
                </c:pt>
                <c:pt idx="20">
                  <c:v>0.46348502499999999</c:v>
                </c:pt>
                <c:pt idx="21">
                  <c:v>0.90743689999999999</c:v>
                </c:pt>
                <c:pt idx="22">
                  <c:v>0.42802002500000003</c:v>
                </c:pt>
                <c:pt idx="23">
                  <c:v>0.38942189999999999</c:v>
                </c:pt>
                <c:pt idx="24">
                  <c:v>0.64895502500000002</c:v>
                </c:pt>
                <c:pt idx="25">
                  <c:v>7.5806899999999997E-2</c:v>
                </c:pt>
                <c:pt idx="26">
                  <c:v>0.38229002499999998</c:v>
                </c:pt>
                <c:pt idx="27">
                  <c:v>0.14259189999999999</c:v>
                </c:pt>
                <c:pt idx="28">
                  <c:v>0.124025025</c:v>
                </c:pt>
                <c:pt idx="29">
                  <c:v>0.80577690000000002</c:v>
                </c:pt>
                <c:pt idx="30">
                  <c:v>0.210160025</c:v>
                </c:pt>
                <c:pt idx="31">
                  <c:v>0.92136189999999996</c:v>
                </c:pt>
                <c:pt idx="32">
                  <c:v>0.416695025</c:v>
                </c:pt>
                <c:pt idx="33">
                  <c:v>0.5853469</c:v>
                </c:pt>
                <c:pt idx="34">
                  <c:v>0.55963002500000003</c:v>
                </c:pt>
                <c:pt idx="35">
                  <c:v>0.73373189999999999</c:v>
                </c:pt>
                <c:pt idx="36">
                  <c:v>9.4965024999999995E-2</c:v>
                </c:pt>
                <c:pt idx="37">
                  <c:v>0.74251690000000004</c:v>
                </c:pt>
                <c:pt idx="38">
                  <c:v>0.71870002499999996</c:v>
                </c:pt>
                <c:pt idx="39">
                  <c:v>2.7701900000000002E-2</c:v>
                </c:pt>
                <c:pt idx="40">
                  <c:v>0.96683502499999996</c:v>
                </c:pt>
                <c:pt idx="41">
                  <c:v>0.6452869</c:v>
                </c:pt>
                <c:pt idx="42">
                  <c:v>0.815370025</c:v>
                </c:pt>
                <c:pt idx="43">
                  <c:v>0.89127190000000001</c:v>
                </c:pt>
                <c:pt idx="44">
                  <c:v>0.28030502499999999</c:v>
                </c:pt>
                <c:pt idx="45">
                  <c:v>0.90165689999999998</c:v>
                </c:pt>
                <c:pt idx="46">
                  <c:v>1.7640025E-2</c:v>
                </c:pt>
                <c:pt idx="47">
                  <c:v>0.2524419</c:v>
                </c:pt>
                <c:pt idx="48">
                  <c:v>0.92337502500000002</c:v>
                </c:pt>
                <c:pt idx="49">
                  <c:v>0.55962690000000004</c:v>
                </c:pt>
                <c:pt idx="50">
                  <c:v>0.73351002499999995</c:v>
                </c:pt>
                <c:pt idx="51">
                  <c:v>7.9211900000000002E-2</c:v>
                </c:pt>
                <c:pt idx="52">
                  <c:v>0.62404502500000003</c:v>
                </c:pt>
                <c:pt idx="53">
                  <c:v>0.30719689999999999</c:v>
                </c:pt>
                <c:pt idx="54">
                  <c:v>0.81098002499999999</c:v>
                </c:pt>
                <c:pt idx="55">
                  <c:v>0.57958189999999998</c:v>
                </c:pt>
                <c:pt idx="56">
                  <c:v>0.15031502499999999</c:v>
                </c:pt>
                <c:pt idx="57">
                  <c:v>0.67236689999999999</c:v>
                </c:pt>
                <c:pt idx="58">
                  <c:v>0.73805002500000005</c:v>
                </c:pt>
                <c:pt idx="59">
                  <c:v>0.40155190000000002</c:v>
                </c:pt>
                <c:pt idx="60">
                  <c:v>0.51018502499999996</c:v>
                </c:pt>
                <c:pt idx="61">
                  <c:v>0.2231369</c:v>
                </c:pt>
                <c:pt idx="62">
                  <c:v>0.84272002499999998</c:v>
                </c:pt>
                <c:pt idx="63">
                  <c:v>0.83312189999999997</c:v>
                </c:pt>
                <c:pt idx="64">
                  <c:v>0.151655025</c:v>
                </c:pt>
                <c:pt idx="65">
                  <c:v>0.76750689999999999</c:v>
                </c:pt>
                <c:pt idx="66">
                  <c:v>0.492990025</c:v>
                </c:pt>
                <c:pt idx="67">
                  <c:v>2.2918999999999999E-3</c:v>
                </c:pt>
                <c:pt idx="68">
                  <c:v>0.162725025</c:v>
                </c:pt>
                <c:pt idx="69">
                  <c:v>0.55347690000000005</c:v>
                </c:pt>
                <c:pt idx="70">
                  <c:v>0.29686002500000003</c:v>
                </c:pt>
                <c:pt idx="71">
                  <c:v>7.7061900000000003E-2</c:v>
                </c:pt>
                <c:pt idx="72">
                  <c:v>0.47139502500000002</c:v>
                </c:pt>
                <c:pt idx="73">
                  <c:v>0.46904689999999999</c:v>
                </c:pt>
                <c:pt idx="74">
                  <c:v>0.302330025</c:v>
                </c:pt>
                <c:pt idx="75">
                  <c:v>0.46543190000000001</c:v>
                </c:pt>
                <c:pt idx="76">
                  <c:v>4.5665024999999998E-2</c:v>
                </c:pt>
                <c:pt idx="77">
                  <c:v>0.24221690000000001</c:v>
                </c:pt>
                <c:pt idx="78">
                  <c:v>0.19740002500000001</c:v>
                </c:pt>
                <c:pt idx="79">
                  <c:v>1.54019E-2</c:v>
                </c:pt>
                <c:pt idx="80">
                  <c:v>9.3535024999999994E-2</c:v>
                </c:pt>
                <c:pt idx="81">
                  <c:v>0.64098690000000003</c:v>
                </c:pt>
                <c:pt idx="82">
                  <c:v>0.51007002499999998</c:v>
                </c:pt>
                <c:pt idx="83">
                  <c:v>0.21497189999999999</c:v>
                </c:pt>
                <c:pt idx="84">
                  <c:v>0.263005025</c:v>
                </c:pt>
                <c:pt idx="85">
                  <c:v>0.67335690000000004</c:v>
                </c:pt>
                <c:pt idx="86">
                  <c:v>0.80834002500000002</c:v>
                </c:pt>
                <c:pt idx="87">
                  <c:v>0.39214189999999999</c:v>
                </c:pt>
                <c:pt idx="88">
                  <c:v>0.84207502499999998</c:v>
                </c:pt>
                <c:pt idx="89">
                  <c:v>0.78732690000000005</c:v>
                </c:pt>
                <c:pt idx="90">
                  <c:v>0.90021002500000002</c:v>
                </c:pt>
                <c:pt idx="91">
                  <c:v>0.9149119</c:v>
                </c:pt>
                <c:pt idx="92">
                  <c:v>0.95874502500000003</c:v>
                </c:pt>
                <c:pt idx="93">
                  <c:v>7.0896899999999999E-2</c:v>
                </c:pt>
                <c:pt idx="94">
                  <c:v>3.3680025000000002E-2</c:v>
                </c:pt>
                <c:pt idx="95">
                  <c:v>0.39128190000000002</c:v>
                </c:pt>
                <c:pt idx="96">
                  <c:v>0.78101502499999997</c:v>
                </c:pt>
                <c:pt idx="97">
                  <c:v>0.45206689999999999</c:v>
                </c:pt>
                <c:pt idx="98">
                  <c:v>9.6750025000000003E-2</c:v>
                </c:pt>
                <c:pt idx="99">
                  <c:v>0.86925189999999997</c:v>
                </c:pt>
                <c:pt idx="100">
                  <c:v>0.71688502499999995</c:v>
                </c:pt>
                <c:pt idx="101">
                  <c:v>0.89883690000000005</c:v>
                </c:pt>
                <c:pt idx="102">
                  <c:v>0.81742002499999999</c:v>
                </c:pt>
                <c:pt idx="103">
                  <c:v>3.6821899999999998E-2</c:v>
                </c:pt>
                <c:pt idx="104">
                  <c:v>0.61435502500000005</c:v>
                </c:pt>
                <c:pt idx="105">
                  <c:v>0.6192069</c:v>
                </c:pt>
                <c:pt idx="106">
                  <c:v>0.96369002500000001</c:v>
                </c:pt>
                <c:pt idx="107">
                  <c:v>0.42199189999999998</c:v>
                </c:pt>
                <c:pt idx="108">
                  <c:v>0.96142502500000004</c:v>
                </c:pt>
                <c:pt idx="109">
                  <c:v>0.26117689999999999</c:v>
                </c:pt>
                <c:pt idx="110">
                  <c:v>0.543560025</c:v>
                </c:pt>
                <c:pt idx="111">
                  <c:v>0.59276189999999995</c:v>
                </c:pt>
                <c:pt idx="112">
                  <c:v>8.6095025000000006E-2</c:v>
                </c:pt>
                <c:pt idx="113">
                  <c:v>0.1127469</c:v>
                </c:pt>
                <c:pt idx="114">
                  <c:v>5.0300249999999996E-3</c:v>
                </c:pt>
                <c:pt idx="115">
                  <c:v>0.3571319</c:v>
                </c:pt>
                <c:pt idx="116">
                  <c:v>0.356365025</c:v>
                </c:pt>
                <c:pt idx="117">
                  <c:v>0.30191689999999999</c:v>
                </c:pt>
                <c:pt idx="118">
                  <c:v>0.436100025</c:v>
                </c:pt>
                <c:pt idx="119">
                  <c:v>0.96310189999999996</c:v>
                </c:pt>
                <c:pt idx="120">
                  <c:v>0.380235025</c:v>
                </c:pt>
                <c:pt idx="121">
                  <c:v>0.99668690000000004</c:v>
                </c:pt>
                <c:pt idx="122">
                  <c:v>0.76477002500000002</c:v>
                </c:pt>
                <c:pt idx="123">
                  <c:v>0.29867189999999999</c:v>
                </c:pt>
                <c:pt idx="124">
                  <c:v>0.20570502500000001</c:v>
                </c:pt>
                <c:pt idx="125">
                  <c:v>0.60505690000000001</c:v>
                </c:pt>
                <c:pt idx="126">
                  <c:v>0.95904002499999996</c:v>
                </c:pt>
                <c:pt idx="127">
                  <c:v>9.1841900000000004E-2</c:v>
                </c:pt>
                <c:pt idx="128">
                  <c:v>0.52077502499999995</c:v>
                </c:pt>
                <c:pt idx="129">
                  <c:v>0.97502690000000003</c:v>
                </c:pt>
                <c:pt idx="130">
                  <c:v>0.22691002499999999</c:v>
                </c:pt>
                <c:pt idx="131">
                  <c:v>0.1106119</c:v>
                </c:pt>
                <c:pt idx="132">
                  <c:v>0.85344502499999997</c:v>
                </c:pt>
                <c:pt idx="133">
                  <c:v>0.59459689999999998</c:v>
                </c:pt>
                <c:pt idx="134">
                  <c:v>0.216380025</c:v>
                </c:pt>
                <c:pt idx="135">
                  <c:v>0.36298190000000002</c:v>
                </c:pt>
                <c:pt idx="136">
                  <c:v>0.771715025</c:v>
                </c:pt>
                <c:pt idx="137">
                  <c:v>0.79176690000000005</c:v>
                </c:pt>
                <c:pt idx="138">
                  <c:v>0.21545002499999999</c:v>
                </c:pt>
                <c:pt idx="139">
                  <c:v>0.29695189999999999</c:v>
                </c:pt>
                <c:pt idx="140">
                  <c:v>8.3585024999999993E-2</c:v>
                </c:pt>
                <c:pt idx="141">
                  <c:v>0.9345369</c:v>
                </c:pt>
                <c:pt idx="142">
                  <c:v>0.352120025</c:v>
                </c:pt>
                <c:pt idx="143">
                  <c:v>5.2189999999999995E-4</c:v>
                </c:pt>
                <c:pt idx="144">
                  <c:v>3.7055024999999998E-2</c:v>
                </c:pt>
                <c:pt idx="145">
                  <c:v>0.63090690000000005</c:v>
                </c:pt>
                <c:pt idx="146">
                  <c:v>0.794390025</c:v>
                </c:pt>
                <c:pt idx="147">
                  <c:v>0.40169189999999999</c:v>
                </c:pt>
                <c:pt idx="148">
                  <c:v>0.52012502500000002</c:v>
                </c:pt>
                <c:pt idx="149">
                  <c:v>0.92887690000000001</c:v>
                </c:pt>
                <c:pt idx="150">
                  <c:v>0.95026002499999995</c:v>
                </c:pt>
                <c:pt idx="151">
                  <c:v>0.46846189999999999</c:v>
                </c:pt>
                <c:pt idx="152">
                  <c:v>0.26079502500000001</c:v>
                </c:pt>
                <c:pt idx="153">
                  <c:v>0.51644690000000004</c:v>
                </c:pt>
                <c:pt idx="154">
                  <c:v>0.667730025</c:v>
                </c:pt>
                <c:pt idx="155">
                  <c:v>0.40883190000000003</c:v>
                </c:pt>
                <c:pt idx="156">
                  <c:v>2.7065024999999999E-2</c:v>
                </c:pt>
                <c:pt idx="157">
                  <c:v>0.92161689999999996</c:v>
                </c:pt>
                <c:pt idx="158">
                  <c:v>0.43480002499999998</c:v>
                </c:pt>
                <c:pt idx="159">
                  <c:v>0.87080190000000002</c:v>
                </c:pt>
                <c:pt idx="160">
                  <c:v>0.82693502500000005</c:v>
                </c:pt>
                <c:pt idx="161">
                  <c:v>0.71238690000000005</c:v>
                </c:pt>
                <c:pt idx="162">
                  <c:v>0.579470025</c:v>
                </c:pt>
                <c:pt idx="163">
                  <c:v>0.1423719</c:v>
                </c:pt>
                <c:pt idx="164">
                  <c:v>0.108405025</c:v>
                </c:pt>
                <c:pt idx="165">
                  <c:v>0.69675690000000001</c:v>
                </c:pt>
                <c:pt idx="166">
                  <c:v>0.46974002500000001</c:v>
                </c:pt>
                <c:pt idx="167">
                  <c:v>0.35154190000000002</c:v>
                </c:pt>
                <c:pt idx="168">
                  <c:v>0.95947502500000004</c:v>
                </c:pt>
                <c:pt idx="169">
                  <c:v>0.1227269</c:v>
                </c:pt>
                <c:pt idx="170">
                  <c:v>0.71361002500000004</c:v>
                </c:pt>
                <c:pt idx="171">
                  <c:v>0.66631189999999996</c:v>
                </c:pt>
                <c:pt idx="172">
                  <c:v>0.30814502500000002</c:v>
                </c:pt>
                <c:pt idx="173">
                  <c:v>0.87829690000000005</c:v>
                </c:pt>
                <c:pt idx="174">
                  <c:v>0.35908002500000002</c:v>
                </c:pt>
                <c:pt idx="175">
                  <c:v>0.49468190000000001</c:v>
                </c:pt>
                <c:pt idx="176">
                  <c:v>0.122415025</c:v>
                </c:pt>
                <c:pt idx="177">
                  <c:v>0.6914669</c:v>
                </c:pt>
                <c:pt idx="178">
                  <c:v>9.4150024999999998E-2</c:v>
                </c:pt>
                <c:pt idx="179">
                  <c:v>0.68465189999999998</c:v>
                </c:pt>
                <c:pt idx="180">
                  <c:v>0.61028502500000004</c:v>
                </c:pt>
                <c:pt idx="181">
                  <c:v>0.3302369</c:v>
                </c:pt>
                <c:pt idx="182">
                  <c:v>0.44682002500000001</c:v>
                </c:pt>
                <c:pt idx="183">
                  <c:v>0.72422189999999997</c:v>
                </c:pt>
                <c:pt idx="184">
                  <c:v>0.419755025</c:v>
                </c:pt>
                <c:pt idx="185">
                  <c:v>0.80260690000000001</c:v>
                </c:pt>
                <c:pt idx="186">
                  <c:v>0.98509002499999998</c:v>
                </c:pt>
                <c:pt idx="187">
                  <c:v>0.94139189999999995</c:v>
                </c:pt>
                <c:pt idx="188">
                  <c:v>0.838825025</c:v>
                </c:pt>
                <c:pt idx="189">
                  <c:v>0.55657690000000004</c:v>
                </c:pt>
                <c:pt idx="190">
                  <c:v>0.51696002500000005</c:v>
                </c:pt>
                <c:pt idx="191">
                  <c:v>0.70416190000000001</c:v>
                </c:pt>
                <c:pt idx="192">
                  <c:v>0.99549502499999998</c:v>
                </c:pt>
                <c:pt idx="193">
                  <c:v>0.6801469</c:v>
                </c:pt>
                <c:pt idx="194">
                  <c:v>0.29043002499999998</c:v>
                </c:pt>
                <c:pt idx="195">
                  <c:v>0.62053190000000003</c:v>
                </c:pt>
                <c:pt idx="196">
                  <c:v>5.7765024999999998E-2</c:v>
                </c:pt>
                <c:pt idx="197">
                  <c:v>0.1013169</c:v>
                </c:pt>
                <c:pt idx="198">
                  <c:v>0.19350002499999999</c:v>
                </c:pt>
                <c:pt idx="199">
                  <c:v>0.73850190000000004</c:v>
                </c:pt>
                <c:pt idx="200">
                  <c:v>0.43363502500000001</c:v>
                </c:pt>
                <c:pt idx="201">
                  <c:v>0.78808690000000003</c:v>
                </c:pt>
                <c:pt idx="202">
                  <c:v>0.95417002500000003</c:v>
                </c:pt>
                <c:pt idx="203">
                  <c:v>0.74607190000000001</c:v>
                </c:pt>
                <c:pt idx="204">
                  <c:v>0.97110502499999996</c:v>
                </c:pt>
                <c:pt idx="205">
                  <c:v>0.94845690000000005</c:v>
                </c:pt>
                <c:pt idx="206">
                  <c:v>0.34044002499999998</c:v>
                </c:pt>
                <c:pt idx="207">
                  <c:v>0.1712419</c:v>
                </c:pt>
                <c:pt idx="208">
                  <c:v>0.158175025</c:v>
                </c:pt>
                <c:pt idx="209">
                  <c:v>0.23042689999999999</c:v>
                </c:pt>
                <c:pt idx="210">
                  <c:v>0.36031002499999998</c:v>
                </c:pt>
                <c:pt idx="211">
                  <c:v>0.58201190000000003</c:v>
                </c:pt>
                <c:pt idx="212">
                  <c:v>0.32284502500000001</c:v>
                </c:pt>
                <c:pt idx="213">
                  <c:v>0.92199690000000001</c:v>
                </c:pt>
                <c:pt idx="214">
                  <c:v>0.46178002499999998</c:v>
                </c:pt>
                <c:pt idx="215">
                  <c:v>0.78638189999999997</c:v>
                </c:pt>
                <c:pt idx="216">
                  <c:v>0.83311502500000001</c:v>
                </c:pt>
                <c:pt idx="217">
                  <c:v>0.15116689999999999</c:v>
                </c:pt>
                <c:pt idx="218">
                  <c:v>0.73285002499999996</c:v>
                </c:pt>
                <c:pt idx="219">
                  <c:v>3.2351900000000003E-2</c:v>
                </c:pt>
                <c:pt idx="220">
                  <c:v>0.29698502500000001</c:v>
                </c:pt>
                <c:pt idx="221">
                  <c:v>8.5936899999999997E-2</c:v>
                </c:pt>
                <c:pt idx="222">
                  <c:v>0.101520025</c:v>
                </c:pt>
                <c:pt idx="223">
                  <c:v>0.20792189999999999</c:v>
                </c:pt>
                <c:pt idx="224">
                  <c:v>0.76245502499999995</c:v>
                </c:pt>
                <c:pt idx="225">
                  <c:v>0.13430690000000001</c:v>
                </c:pt>
                <c:pt idx="226">
                  <c:v>0.53579002499999995</c:v>
                </c:pt>
                <c:pt idx="227">
                  <c:v>4.1091900000000001E-2</c:v>
                </c:pt>
                <c:pt idx="228">
                  <c:v>0.91752502499999999</c:v>
                </c:pt>
                <c:pt idx="229">
                  <c:v>0.14427690000000001</c:v>
                </c:pt>
                <c:pt idx="230">
                  <c:v>0.243660025</c:v>
                </c:pt>
                <c:pt idx="231">
                  <c:v>0.29986190000000001</c:v>
                </c:pt>
                <c:pt idx="232">
                  <c:v>0.290195025</c:v>
                </c:pt>
                <c:pt idx="233">
                  <c:v>0.60384689999999996</c:v>
                </c:pt>
                <c:pt idx="234">
                  <c:v>0.87313002500000003</c:v>
                </c:pt>
                <c:pt idx="235">
                  <c:v>0.99223189999999994</c:v>
                </c:pt>
                <c:pt idx="236">
                  <c:v>0.44846502500000002</c:v>
                </c:pt>
                <c:pt idx="237">
                  <c:v>0.84101689999999996</c:v>
                </c:pt>
                <c:pt idx="238">
                  <c:v>0.71220002500000001</c:v>
                </c:pt>
                <c:pt idx="239">
                  <c:v>0.56620190000000004</c:v>
                </c:pt>
                <c:pt idx="240">
                  <c:v>0.200335025</c:v>
                </c:pt>
                <c:pt idx="241">
                  <c:v>0.22378690000000001</c:v>
                </c:pt>
                <c:pt idx="242">
                  <c:v>0.88887002500000001</c:v>
                </c:pt>
                <c:pt idx="243">
                  <c:v>0.10977190000000001</c:v>
                </c:pt>
                <c:pt idx="244">
                  <c:v>0.79380502500000005</c:v>
                </c:pt>
                <c:pt idx="245">
                  <c:v>0.3601569</c:v>
                </c:pt>
                <c:pt idx="246">
                  <c:v>0.57114002500000005</c:v>
                </c:pt>
                <c:pt idx="247">
                  <c:v>0.55094189999999998</c:v>
                </c:pt>
                <c:pt idx="248">
                  <c:v>0.11687502499999999</c:v>
                </c:pt>
                <c:pt idx="249">
                  <c:v>0.29812689999999997</c:v>
                </c:pt>
                <c:pt idx="250">
                  <c:v>0.16701002500000001</c:v>
                </c:pt>
                <c:pt idx="251">
                  <c:v>0.85771189999999997</c:v>
                </c:pt>
                <c:pt idx="252">
                  <c:v>0.897545025</c:v>
                </c:pt>
                <c:pt idx="253">
                  <c:v>0.72569689999999998</c:v>
                </c:pt>
                <c:pt idx="254">
                  <c:v>0.52448002500000002</c:v>
                </c:pt>
                <c:pt idx="255">
                  <c:v>0.23808190000000001</c:v>
                </c:pt>
                <c:pt idx="256">
                  <c:v>0.90381502499999999</c:v>
                </c:pt>
                <c:pt idx="257">
                  <c:v>0.17086689999999999</c:v>
                </c:pt>
                <c:pt idx="258">
                  <c:v>0.13155002499999999</c:v>
                </c:pt>
                <c:pt idx="259">
                  <c:v>0.34005190000000002</c:v>
                </c:pt>
                <c:pt idx="260">
                  <c:v>0.14368502499999999</c:v>
                </c:pt>
                <c:pt idx="261">
                  <c:v>0.20163690000000001</c:v>
                </c:pt>
                <c:pt idx="262">
                  <c:v>0.31622002500000002</c:v>
                </c:pt>
                <c:pt idx="263">
                  <c:v>0.45162190000000002</c:v>
                </c:pt>
                <c:pt idx="264">
                  <c:v>6.5155025000000005E-2</c:v>
                </c:pt>
                <c:pt idx="265">
                  <c:v>0.62600690000000003</c:v>
                </c:pt>
                <c:pt idx="266">
                  <c:v>0.44649002500000001</c:v>
                </c:pt>
                <c:pt idx="267">
                  <c:v>0.70079190000000002</c:v>
                </c:pt>
                <c:pt idx="268">
                  <c:v>0.756225025</c:v>
                </c:pt>
                <c:pt idx="269">
                  <c:v>0.69197690000000001</c:v>
                </c:pt>
                <c:pt idx="270">
                  <c:v>0.13036002499999999</c:v>
                </c:pt>
                <c:pt idx="271">
                  <c:v>0.25556190000000001</c:v>
                </c:pt>
                <c:pt idx="272">
                  <c:v>0.14489502500000001</c:v>
                </c:pt>
                <c:pt idx="273">
                  <c:v>0.28754689999999999</c:v>
                </c:pt>
                <c:pt idx="274">
                  <c:v>0.41583002499999999</c:v>
                </c:pt>
                <c:pt idx="275">
                  <c:v>0.52393190000000001</c:v>
                </c:pt>
                <c:pt idx="276">
                  <c:v>0.199165025</c:v>
                </c:pt>
                <c:pt idx="277">
                  <c:v>0.14071690000000001</c:v>
                </c:pt>
                <c:pt idx="278">
                  <c:v>0.99090002499999996</c:v>
                </c:pt>
                <c:pt idx="279">
                  <c:v>0.35390189999999999</c:v>
                </c:pt>
                <c:pt idx="280">
                  <c:v>0.127035025</c:v>
                </c:pt>
                <c:pt idx="281">
                  <c:v>1.9486900000000001E-2</c:v>
                </c:pt>
                <c:pt idx="282">
                  <c:v>0.38357002499999998</c:v>
                </c:pt>
                <c:pt idx="283">
                  <c:v>0.23347190000000001</c:v>
                </c:pt>
                <c:pt idx="284">
                  <c:v>0.576505025</c:v>
                </c:pt>
                <c:pt idx="285">
                  <c:v>0.93185689999999999</c:v>
                </c:pt>
                <c:pt idx="286">
                  <c:v>0.161840025</c:v>
                </c:pt>
                <c:pt idx="287">
                  <c:v>0.49064190000000002</c:v>
                </c:pt>
                <c:pt idx="288">
                  <c:v>0.83557502500000003</c:v>
                </c:pt>
                <c:pt idx="289">
                  <c:v>0.32582689999999997</c:v>
                </c:pt>
                <c:pt idx="290">
                  <c:v>0.13371002500000001</c:v>
                </c:pt>
                <c:pt idx="291">
                  <c:v>0.49341190000000001</c:v>
                </c:pt>
                <c:pt idx="292">
                  <c:v>3.2245024999999997E-2</c:v>
                </c:pt>
                <c:pt idx="293">
                  <c:v>0.28939690000000001</c:v>
                </c:pt>
                <c:pt idx="294">
                  <c:v>0.54718002499999996</c:v>
                </c:pt>
                <c:pt idx="295">
                  <c:v>0.84978189999999998</c:v>
                </c:pt>
                <c:pt idx="296">
                  <c:v>0.33451502500000002</c:v>
                </c:pt>
                <c:pt idx="297">
                  <c:v>0.75056690000000004</c:v>
                </c:pt>
                <c:pt idx="298">
                  <c:v>0.29025002500000002</c:v>
                </c:pt>
                <c:pt idx="299">
                  <c:v>0.60775190000000001</c:v>
                </c:pt>
                <c:pt idx="300">
                  <c:v>0.15038502500000001</c:v>
                </c:pt>
                <c:pt idx="301">
                  <c:v>0.67733690000000002</c:v>
                </c:pt>
                <c:pt idx="302">
                  <c:v>9.0920025000000002E-2</c:v>
                </c:pt>
                <c:pt idx="303">
                  <c:v>0.4553219</c:v>
                </c:pt>
                <c:pt idx="304">
                  <c:v>0.32785502500000002</c:v>
                </c:pt>
                <c:pt idx="305">
                  <c:v>0.27770689999999998</c:v>
                </c:pt>
                <c:pt idx="306">
                  <c:v>0.71719002499999995</c:v>
                </c:pt>
                <c:pt idx="307">
                  <c:v>0.92049190000000003</c:v>
                </c:pt>
                <c:pt idx="308">
                  <c:v>0.35492502500000001</c:v>
                </c:pt>
                <c:pt idx="309">
                  <c:v>0.19967689999999999</c:v>
                </c:pt>
                <c:pt idx="310">
                  <c:v>0.17706002500000001</c:v>
                </c:pt>
                <c:pt idx="311">
                  <c:v>0.57126189999999999</c:v>
                </c:pt>
                <c:pt idx="312">
                  <c:v>0.55959502500000002</c:v>
                </c:pt>
                <c:pt idx="313">
                  <c:v>0.73124690000000003</c:v>
                </c:pt>
                <c:pt idx="314">
                  <c:v>0.91853002500000003</c:v>
                </c:pt>
                <c:pt idx="315">
                  <c:v>0.21563189999999999</c:v>
                </c:pt>
                <c:pt idx="316">
                  <c:v>0.30986502500000002</c:v>
                </c:pt>
                <c:pt idx="317">
                  <c:v>4.169E-4</c:v>
                </c:pt>
                <c:pt idx="318">
                  <c:v>2.9600024999999999E-2</c:v>
                </c:pt>
                <c:pt idx="319">
                  <c:v>0.10160189999999999</c:v>
                </c:pt>
                <c:pt idx="320">
                  <c:v>0.213735025</c:v>
                </c:pt>
                <c:pt idx="321">
                  <c:v>0.17518690000000001</c:v>
                </c:pt>
                <c:pt idx="322">
                  <c:v>0.43827002500000001</c:v>
                </c:pt>
                <c:pt idx="323">
                  <c:v>0.1171719</c:v>
                </c:pt>
                <c:pt idx="324">
                  <c:v>0.31920502499999998</c:v>
                </c:pt>
                <c:pt idx="325">
                  <c:v>0.66355690000000001</c:v>
                </c:pt>
                <c:pt idx="326">
                  <c:v>0.112540025</c:v>
                </c:pt>
                <c:pt idx="327">
                  <c:v>0.9903419</c:v>
                </c:pt>
                <c:pt idx="328">
                  <c:v>0.31427502499999999</c:v>
                </c:pt>
                <c:pt idx="329">
                  <c:v>0.3135269</c:v>
                </c:pt>
                <c:pt idx="330">
                  <c:v>0.26041002499999999</c:v>
                </c:pt>
                <c:pt idx="331">
                  <c:v>0.48911189999999999</c:v>
                </c:pt>
                <c:pt idx="332">
                  <c:v>0.72694502500000002</c:v>
                </c:pt>
                <c:pt idx="333">
                  <c:v>0.61309689999999994</c:v>
                </c:pt>
                <c:pt idx="334">
                  <c:v>0.52988002499999998</c:v>
                </c:pt>
                <c:pt idx="335">
                  <c:v>0.62148190000000003</c:v>
                </c:pt>
                <c:pt idx="336">
                  <c:v>0.12521502500000001</c:v>
                </c:pt>
                <c:pt idx="337">
                  <c:v>0.89026689999999997</c:v>
                </c:pt>
                <c:pt idx="338">
                  <c:v>0.20895002500000001</c:v>
                </c:pt>
                <c:pt idx="339">
                  <c:v>0.83545190000000003</c:v>
                </c:pt>
                <c:pt idx="340">
                  <c:v>0.31708502500000002</c:v>
                </c:pt>
                <c:pt idx="341">
                  <c:v>0.51303690000000002</c:v>
                </c:pt>
                <c:pt idx="342">
                  <c:v>0.42562002500000001</c:v>
                </c:pt>
                <c:pt idx="343">
                  <c:v>0.21902189999999999</c:v>
                </c:pt>
                <c:pt idx="344">
                  <c:v>0.55055502499999998</c:v>
                </c:pt>
                <c:pt idx="345">
                  <c:v>8.9406899999999997E-2</c:v>
                </c:pt>
                <c:pt idx="346">
                  <c:v>0.34789002499999999</c:v>
                </c:pt>
                <c:pt idx="347">
                  <c:v>0.70019189999999998</c:v>
                </c:pt>
                <c:pt idx="348">
                  <c:v>0.71362502500000002</c:v>
                </c:pt>
                <c:pt idx="349">
                  <c:v>0.66737690000000005</c:v>
                </c:pt>
                <c:pt idx="350">
                  <c:v>0.383760025</c:v>
                </c:pt>
                <c:pt idx="351">
                  <c:v>0.24696190000000001</c:v>
                </c:pt>
                <c:pt idx="352">
                  <c:v>0.53429502500000003</c:v>
                </c:pt>
                <c:pt idx="353">
                  <c:v>0.93494690000000003</c:v>
                </c:pt>
                <c:pt idx="354">
                  <c:v>0.38123002499999997</c:v>
                </c:pt>
                <c:pt idx="355">
                  <c:v>6.73319E-2</c:v>
                </c:pt>
                <c:pt idx="356">
                  <c:v>0.78056502500000002</c:v>
                </c:pt>
                <c:pt idx="357">
                  <c:v>0.42011690000000002</c:v>
                </c:pt>
                <c:pt idx="358">
                  <c:v>0.828300025</c:v>
                </c:pt>
                <c:pt idx="359">
                  <c:v>0.80930190000000002</c:v>
                </c:pt>
                <c:pt idx="360">
                  <c:v>0.460435025</c:v>
                </c:pt>
                <c:pt idx="361">
                  <c:v>0.69088689999999997</c:v>
                </c:pt>
                <c:pt idx="362">
                  <c:v>5.2970024999999997E-2</c:v>
                </c:pt>
                <c:pt idx="363">
                  <c:v>0.76087190000000005</c:v>
                </c:pt>
                <c:pt idx="364">
                  <c:v>2.1905025000000002E-2</c:v>
                </c:pt>
                <c:pt idx="365">
                  <c:v>0.55525690000000005</c:v>
                </c:pt>
                <c:pt idx="366">
                  <c:v>0.42324002500000002</c:v>
                </c:pt>
                <c:pt idx="367">
                  <c:v>5.00419E-2</c:v>
                </c:pt>
                <c:pt idx="368">
                  <c:v>0.55297502499999995</c:v>
                </c:pt>
                <c:pt idx="369">
                  <c:v>0.26122689999999998</c:v>
                </c:pt>
                <c:pt idx="370">
                  <c:v>0.54711002500000006</c:v>
                </c:pt>
                <c:pt idx="371">
                  <c:v>0.84481189999999995</c:v>
                </c:pt>
                <c:pt idx="372">
                  <c:v>0.98164502499999995</c:v>
                </c:pt>
                <c:pt idx="373">
                  <c:v>0.69679690000000005</c:v>
                </c:pt>
                <c:pt idx="374">
                  <c:v>0.47258002500000001</c:v>
                </c:pt>
                <c:pt idx="375">
                  <c:v>0.5531819</c:v>
                </c:pt>
                <c:pt idx="376">
                  <c:v>0.27591502499999998</c:v>
                </c:pt>
                <c:pt idx="377">
                  <c:v>0.58996689999999996</c:v>
                </c:pt>
                <c:pt idx="378">
                  <c:v>0.88765002500000001</c:v>
                </c:pt>
                <c:pt idx="379">
                  <c:v>2.31519E-2</c:v>
                </c:pt>
                <c:pt idx="380">
                  <c:v>0.64378502500000001</c:v>
                </c:pt>
                <c:pt idx="381">
                  <c:v>0.7087369</c:v>
                </c:pt>
                <c:pt idx="382">
                  <c:v>0.32032002500000001</c:v>
                </c:pt>
                <c:pt idx="383">
                  <c:v>0.74272190000000005</c:v>
                </c:pt>
                <c:pt idx="384">
                  <c:v>0.73325502499999995</c:v>
                </c:pt>
                <c:pt idx="385">
                  <c:v>6.1106899999999999E-2</c:v>
                </c:pt>
                <c:pt idx="386">
                  <c:v>0.33859002500000002</c:v>
                </c:pt>
                <c:pt idx="387">
                  <c:v>3.9891900000000001E-2</c:v>
                </c:pt>
                <c:pt idx="388">
                  <c:v>0.83232502500000005</c:v>
                </c:pt>
                <c:pt idx="389">
                  <c:v>9.5076900000000006E-2</c:v>
                </c:pt>
                <c:pt idx="390">
                  <c:v>0.75046002499999998</c:v>
                </c:pt>
                <c:pt idx="391">
                  <c:v>0.28266190000000002</c:v>
                </c:pt>
                <c:pt idx="392">
                  <c:v>6.8995025000000001E-2</c:v>
                </c:pt>
                <c:pt idx="393">
                  <c:v>0.89864690000000003</c:v>
                </c:pt>
                <c:pt idx="394">
                  <c:v>0.80393002499999999</c:v>
                </c:pt>
                <c:pt idx="395">
                  <c:v>7.9031900000000002E-2</c:v>
                </c:pt>
                <c:pt idx="396">
                  <c:v>0.61126502500000002</c:v>
                </c:pt>
                <c:pt idx="397">
                  <c:v>0.39981689999999998</c:v>
                </c:pt>
                <c:pt idx="398">
                  <c:v>0.38700002500000003</c:v>
                </c:pt>
                <c:pt idx="399">
                  <c:v>0.47700189999999998</c:v>
                </c:pt>
                <c:pt idx="400">
                  <c:v>0.86713502499999995</c:v>
                </c:pt>
                <c:pt idx="401">
                  <c:v>0.5665869</c:v>
                </c:pt>
                <c:pt idx="402">
                  <c:v>0.227670025</c:v>
                </c:pt>
                <c:pt idx="403">
                  <c:v>0.16457189999999999</c:v>
                </c:pt>
                <c:pt idx="404">
                  <c:v>0.68460502499999998</c:v>
                </c:pt>
                <c:pt idx="405">
                  <c:v>0.60695690000000002</c:v>
                </c:pt>
                <c:pt idx="406">
                  <c:v>9.3940024999999996E-2</c:v>
                </c:pt>
                <c:pt idx="407">
                  <c:v>0.6697419</c:v>
                </c:pt>
                <c:pt idx="408">
                  <c:v>0.55167502499999999</c:v>
                </c:pt>
                <c:pt idx="409">
                  <c:v>0.16892689999999999</c:v>
                </c:pt>
                <c:pt idx="410">
                  <c:v>0.99381002500000004</c:v>
                </c:pt>
                <c:pt idx="411">
                  <c:v>0.56051189999999995</c:v>
                </c:pt>
                <c:pt idx="412">
                  <c:v>0.79634502500000004</c:v>
                </c:pt>
                <c:pt idx="413">
                  <c:v>0.54049689999999995</c:v>
                </c:pt>
                <c:pt idx="414">
                  <c:v>0.37528002500000002</c:v>
                </c:pt>
                <c:pt idx="415">
                  <c:v>0.64488190000000001</c:v>
                </c:pt>
                <c:pt idx="416">
                  <c:v>0.78661502500000002</c:v>
                </c:pt>
                <c:pt idx="417">
                  <c:v>0.8496669</c:v>
                </c:pt>
                <c:pt idx="418">
                  <c:v>0.32635002499999999</c:v>
                </c:pt>
                <c:pt idx="419">
                  <c:v>0.1708519</c:v>
                </c:pt>
                <c:pt idx="420">
                  <c:v>0.130485025</c:v>
                </c:pt>
                <c:pt idx="421">
                  <c:v>0.26443689999999997</c:v>
                </c:pt>
                <c:pt idx="422">
                  <c:v>0.775020025</c:v>
                </c:pt>
                <c:pt idx="423">
                  <c:v>2.6421900000000002E-2</c:v>
                </c:pt>
                <c:pt idx="424">
                  <c:v>0.875955025</c:v>
                </c:pt>
                <c:pt idx="425">
                  <c:v>0.1928069</c:v>
                </c:pt>
                <c:pt idx="426">
                  <c:v>0.68929002500000003</c:v>
                </c:pt>
                <c:pt idx="427">
                  <c:v>0.93959190000000004</c:v>
                </c:pt>
                <c:pt idx="428">
                  <c:v>0.71102502499999998</c:v>
                </c:pt>
                <c:pt idx="429">
                  <c:v>0.48277690000000001</c:v>
                </c:pt>
                <c:pt idx="430">
                  <c:v>0.27716002499999998</c:v>
                </c:pt>
                <c:pt idx="431">
                  <c:v>0.67836189999999996</c:v>
                </c:pt>
                <c:pt idx="432">
                  <c:v>0.16369502499999999</c:v>
                </c:pt>
                <c:pt idx="433">
                  <c:v>0.62234690000000004</c:v>
                </c:pt>
                <c:pt idx="434">
                  <c:v>0.186630025</c:v>
                </c:pt>
                <c:pt idx="435">
                  <c:v>0.25073190000000001</c:v>
                </c:pt>
                <c:pt idx="436">
                  <c:v>0.801965025</c:v>
                </c:pt>
                <c:pt idx="437">
                  <c:v>0.93951689999999999</c:v>
                </c:pt>
                <c:pt idx="438">
                  <c:v>0.70570002499999995</c:v>
                </c:pt>
                <c:pt idx="439">
                  <c:v>0.1047019</c:v>
                </c:pt>
                <c:pt idx="440">
                  <c:v>0.43383502499999999</c:v>
                </c:pt>
                <c:pt idx="441">
                  <c:v>0.80228690000000003</c:v>
                </c:pt>
                <c:pt idx="442">
                  <c:v>0.96237002500000002</c:v>
                </c:pt>
                <c:pt idx="443">
                  <c:v>0.32827190000000001</c:v>
                </c:pt>
                <c:pt idx="444">
                  <c:v>0.30730502500000001</c:v>
                </c:pt>
                <c:pt idx="445">
                  <c:v>0.81865690000000002</c:v>
                </c:pt>
                <c:pt idx="446">
                  <c:v>0.124640025</c:v>
                </c:pt>
                <c:pt idx="447">
                  <c:v>0.84944189999999997</c:v>
                </c:pt>
                <c:pt idx="448">
                  <c:v>0.31037502500000003</c:v>
                </c:pt>
                <c:pt idx="449">
                  <c:v>3.6626899999999997E-2</c:v>
                </c:pt>
                <c:pt idx="450">
                  <c:v>0.60051002499999995</c:v>
                </c:pt>
                <c:pt idx="451">
                  <c:v>0.63621190000000005</c:v>
                </c:pt>
                <c:pt idx="452">
                  <c:v>0.17104502499999999</c:v>
                </c:pt>
                <c:pt idx="453">
                  <c:v>0.14419689999999999</c:v>
                </c:pt>
                <c:pt idx="454">
                  <c:v>0.23798002500000001</c:v>
                </c:pt>
                <c:pt idx="455">
                  <c:v>0.89658190000000004</c:v>
                </c:pt>
                <c:pt idx="456">
                  <c:v>0.65731502500000005</c:v>
                </c:pt>
                <c:pt idx="457">
                  <c:v>0.66936689999999999</c:v>
                </c:pt>
                <c:pt idx="458">
                  <c:v>0.52505002499999998</c:v>
                </c:pt>
                <c:pt idx="459">
                  <c:v>0.27855190000000002</c:v>
                </c:pt>
                <c:pt idx="460">
                  <c:v>0.77718502499999997</c:v>
                </c:pt>
                <c:pt idx="461">
                  <c:v>0.18013689999999999</c:v>
                </c:pt>
                <c:pt idx="462">
                  <c:v>0.78972002500000005</c:v>
                </c:pt>
                <c:pt idx="463">
                  <c:v>7.0121900000000001E-2</c:v>
                </c:pt>
                <c:pt idx="464">
                  <c:v>0.97865502500000001</c:v>
                </c:pt>
                <c:pt idx="465">
                  <c:v>0.48450690000000002</c:v>
                </c:pt>
                <c:pt idx="466">
                  <c:v>0.39999002500000003</c:v>
                </c:pt>
                <c:pt idx="467">
                  <c:v>0.39929189999999998</c:v>
                </c:pt>
                <c:pt idx="468">
                  <c:v>0.34972502500000002</c:v>
                </c:pt>
                <c:pt idx="469">
                  <c:v>0.83047689999999996</c:v>
                </c:pt>
                <c:pt idx="470">
                  <c:v>0.96386002500000001</c:v>
                </c:pt>
                <c:pt idx="471">
                  <c:v>0.4340619</c:v>
                </c:pt>
                <c:pt idx="472">
                  <c:v>0.81839502500000005</c:v>
                </c:pt>
                <c:pt idx="473">
                  <c:v>0.1060469</c:v>
                </c:pt>
                <c:pt idx="474">
                  <c:v>0.52933002500000004</c:v>
                </c:pt>
                <c:pt idx="475">
                  <c:v>0.5824319</c:v>
                </c:pt>
                <c:pt idx="476">
                  <c:v>0.35266502500000002</c:v>
                </c:pt>
                <c:pt idx="477">
                  <c:v>3.9216899999999999E-2</c:v>
                </c:pt>
                <c:pt idx="478">
                  <c:v>0.78440002499999995</c:v>
                </c:pt>
                <c:pt idx="479">
                  <c:v>0.69240190000000001</c:v>
                </c:pt>
                <c:pt idx="480">
                  <c:v>0.160535025</c:v>
                </c:pt>
                <c:pt idx="481">
                  <c:v>0.39798689999999998</c:v>
                </c:pt>
                <c:pt idx="482">
                  <c:v>0.25707002499999998</c:v>
                </c:pt>
                <c:pt idx="483">
                  <c:v>0.25197190000000003</c:v>
                </c:pt>
                <c:pt idx="484">
                  <c:v>0.89000502500000001</c:v>
                </c:pt>
                <c:pt idx="485">
                  <c:v>0.1903569</c:v>
                </c:pt>
                <c:pt idx="486">
                  <c:v>0.51534002499999998</c:v>
                </c:pt>
                <c:pt idx="487">
                  <c:v>0.5891419</c:v>
                </c:pt>
                <c:pt idx="488">
                  <c:v>0.82907502499999997</c:v>
                </c:pt>
                <c:pt idx="489">
                  <c:v>0.86432690000000001</c:v>
                </c:pt>
                <c:pt idx="490">
                  <c:v>0.367210025</c:v>
                </c:pt>
                <c:pt idx="491">
                  <c:v>7.1911900000000001E-2</c:v>
                </c:pt>
                <c:pt idx="492">
                  <c:v>0.10574502500000001</c:v>
                </c:pt>
                <c:pt idx="493">
                  <c:v>0.50789689999999998</c:v>
                </c:pt>
                <c:pt idx="494">
                  <c:v>6.0680024999999999E-2</c:v>
                </c:pt>
                <c:pt idx="495">
                  <c:v>0.3082819</c:v>
                </c:pt>
                <c:pt idx="496">
                  <c:v>0.88801502499999996</c:v>
                </c:pt>
                <c:pt idx="497">
                  <c:v>4.9066899999999997E-2</c:v>
                </c:pt>
                <c:pt idx="498">
                  <c:v>0.48375002499999997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801-4A99-BE07-2577D1706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7186112"/>
        <c:axId val="517186688"/>
      </c:scatterChart>
      <c:valAx>
        <c:axId val="517186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17186688"/>
        <c:crosses val="autoZero"/>
        <c:crossBetween val="midCat"/>
      </c:valAx>
      <c:valAx>
        <c:axId val="51718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17186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Histogram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LCG!$J$22:$J$31</c:f>
              <c:strCache>
                <c:ptCount val="10"/>
                <c:pt idx="0">
                  <c:v>[0,0.1)</c:v>
                </c:pt>
                <c:pt idx="1">
                  <c:v>[0.1,0.2)</c:v>
                </c:pt>
                <c:pt idx="2">
                  <c:v>[0.2,0.3)</c:v>
                </c:pt>
                <c:pt idx="3">
                  <c:v>[0.3,0.4)</c:v>
                </c:pt>
                <c:pt idx="4">
                  <c:v>[0.4,0.5)</c:v>
                </c:pt>
                <c:pt idx="5">
                  <c:v>[0.5,0.6)</c:v>
                </c:pt>
                <c:pt idx="6">
                  <c:v>[0.6,0.7)</c:v>
                </c:pt>
                <c:pt idx="7">
                  <c:v>[0.7,0.8)</c:v>
                </c:pt>
                <c:pt idx="8">
                  <c:v>[0.8,0.9)</c:v>
                </c:pt>
                <c:pt idx="9">
                  <c:v>[0.9,1)</c:v>
                </c:pt>
              </c:strCache>
            </c:strRef>
          </c:cat>
          <c:val>
            <c:numRef>
              <c:f>LCG!$K$10:$K$19</c:f>
              <c:numCache>
                <c:formatCode>General</c:formatCode>
                <c:ptCount val="10"/>
                <c:pt idx="0">
                  <c:v>54</c:v>
                </c:pt>
                <c:pt idx="1">
                  <c:v>58</c:v>
                </c:pt>
                <c:pt idx="2">
                  <c:v>54</c:v>
                </c:pt>
                <c:pt idx="3">
                  <c:v>54</c:v>
                </c:pt>
                <c:pt idx="4">
                  <c:v>42</c:v>
                </c:pt>
                <c:pt idx="5">
                  <c:v>48</c:v>
                </c:pt>
                <c:pt idx="6">
                  <c:v>46</c:v>
                </c:pt>
                <c:pt idx="7">
                  <c:v>50</c:v>
                </c:pt>
                <c:pt idx="8">
                  <c:v>51</c:v>
                </c:pt>
                <c:pt idx="9">
                  <c:v>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0A-4BAB-9918-5DB3811CD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6"/>
        <c:axId val="515796992"/>
        <c:axId val="517188416"/>
      </c:barChart>
      <c:catAx>
        <c:axId val="51579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17188416"/>
        <c:crosses val="autoZero"/>
        <c:auto val="1"/>
        <c:lblAlgn val="ctr"/>
        <c:lblOffset val="100"/>
        <c:noMultiLvlLbl val="0"/>
      </c:catAx>
      <c:valAx>
        <c:axId val="51718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1579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Dataset!$G$16:$G$23</c:f>
              <c:numCache>
                <c:formatCode>General</c:formatCode>
                <c:ptCount val="8"/>
                <c:pt idx="0">
                  <c:v>10</c:v>
                </c:pt>
                <c:pt idx="1">
                  <c:v>16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12</c:v>
                </c:pt>
                <c:pt idx="6">
                  <c:v>9</c:v>
                </c:pt>
                <c:pt idx="7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55-424E-AF75-00EB9F68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5799552"/>
        <c:axId val="517190144"/>
      </c:barChart>
      <c:catAx>
        <c:axId val="5157995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17190144"/>
        <c:crosses val="autoZero"/>
        <c:auto val="1"/>
        <c:lblAlgn val="ctr"/>
        <c:lblOffset val="100"/>
        <c:noMultiLvlLbl val="0"/>
      </c:catAx>
      <c:valAx>
        <c:axId val="51719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51579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8</xdr:row>
      <xdr:rowOff>171450</xdr:rowOff>
    </xdr:from>
    <xdr:to>
      <xdr:col>18</xdr:col>
      <xdr:colOff>533400</xdr:colOff>
      <xdr:row>23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271462</xdr:colOff>
      <xdr:row>26</xdr:row>
      <xdr:rowOff>123825</xdr:rowOff>
    </xdr:from>
    <xdr:to>
      <xdr:col>18</xdr:col>
      <xdr:colOff>576262</xdr:colOff>
      <xdr:row>38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22</xdr:row>
      <xdr:rowOff>0</xdr:rowOff>
    </xdr:from>
    <xdr:to>
      <xdr:col>9</xdr:col>
      <xdr:colOff>234950</xdr:colOff>
      <xdr:row>37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F8A94AA6-BDCF-E441-BE8C-7FAA11B69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3354D810-6051-7642-829A-6DE274F00E48}"/>
                </a:ext>
              </a:extLst>
            </xdr:cNvPr>
            <xdr:cNvSpPr txBox="1"/>
          </xdr:nvSpPr>
          <xdr:spPr>
            <a:xfrm>
              <a:off x="58102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354D810-6051-7642-829A-6DE274F00E48}"/>
                </a:ext>
              </a:extLst>
            </xdr:cNvPr>
            <xdr:cNvSpPr txBox="1"/>
          </xdr:nvSpPr>
          <xdr:spPr>
            <a:xfrm>
              <a:off x="58102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6</xdr:col>
      <xdr:colOff>495300</xdr:colOff>
      <xdr:row>18</xdr:row>
      <xdr:rowOff>180975</xdr:rowOff>
    </xdr:from>
    <xdr:ext cx="692049" cy="1965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A5611095-44F4-FC46-B9F2-4B56FC4189BC}"/>
                </a:ext>
              </a:extLst>
            </xdr:cNvPr>
            <xdr:cNvSpPr txBox="1"/>
          </xdr:nvSpPr>
          <xdr:spPr>
            <a:xfrm>
              <a:off x="52324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𝟕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5611095-44F4-FC46-B9F2-4B56FC4189BC}"/>
                </a:ext>
              </a:extLst>
            </xdr:cNvPr>
            <xdr:cNvSpPr txBox="1"/>
          </xdr:nvSpPr>
          <xdr:spPr>
            <a:xfrm>
              <a:off x="52324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𝝌_(𝟎.𝟎𝟓,𝟕−𝟏−𝟏)^𝟐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7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xmlns="" id="{B0121D76-ECC1-114F-9FDC-820D2F5609D6}"/>
                </a:ext>
              </a:extLst>
            </xdr:cNvPr>
            <xdr:cNvSpPr txBox="1"/>
          </xdr:nvSpPr>
          <xdr:spPr>
            <a:xfrm>
              <a:off x="146621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0121D76-ECC1-114F-9FDC-820D2F5609D6}"/>
                </a:ext>
              </a:extLst>
            </xdr:cNvPr>
            <xdr:cNvSpPr txBox="1"/>
          </xdr:nvSpPr>
          <xdr:spPr>
            <a:xfrm>
              <a:off x="146621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6</xdr:col>
      <xdr:colOff>495300</xdr:colOff>
      <xdr:row>18</xdr:row>
      <xdr:rowOff>180975</xdr:rowOff>
    </xdr:from>
    <xdr:ext cx="691600" cy="1965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xmlns="" id="{74F27B9E-EB3D-A640-A92F-9D15E93DCF5E}"/>
                </a:ext>
              </a:extLst>
            </xdr:cNvPr>
            <xdr:cNvSpPr txBox="1"/>
          </xdr:nvSpPr>
          <xdr:spPr>
            <a:xfrm>
              <a:off x="52832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4F27B9E-EB3D-A640-A92F-9D15E93DCF5E}"/>
                </a:ext>
              </a:extLst>
            </xdr:cNvPr>
            <xdr:cNvSpPr txBox="1"/>
          </xdr:nvSpPr>
          <xdr:spPr>
            <a:xfrm>
              <a:off x="52832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𝝌_(𝟎.𝟎𝟓,𝟖−𝟏−𝟏)^𝟐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16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BAB3883B-79BB-4843-8450-020CC392AF4E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AB3883B-79BB-4843-8450-020CC392AF4E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15</xdr:col>
      <xdr:colOff>495300</xdr:colOff>
      <xdr:row>18</xdr:row>
      <xdr:rowOff>180975</xdr:rowOff>
    </xdr:from>
    <xdr:ext cx="692049" cy="1965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xmlns="" id="{81BF0F79-B03D-054F-976D-43855A43BEA2}"/>
                </a:ext>
              </a:extLst>
            </xdr:cNvPr>
            <xdr:cNvSpPr txBox="1"/>
          </xdr:nvSpPr>
          <xdr:spPr>
            <a:xfrm>
              <a:off x="52832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𝟕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81BF0F79-B03D-054F-976D-43855A43BEA2}"/>
                </a:ext>
              </a:extLst>
            </xdr:cNvPr>
            <xdr:cNvSpPr txBox="1"/>
          </xdr:nvSpPr>
          <xdr:spPr>
            <a:xfrm>
              <a:off x="5283200" y="3698875"/>
              <a:ext cx="692049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𝝌_(𝟎.𝟎𝟓,𝟕−𝟏−𝟏)^𝟐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16</xdr:col>
      <xdr:colOff>400050</xdr:colOff>
      <xdr:row>17</xdr:row>
      <xdr:rowOff>9525</xdr:rowOff>
    </xdr:from>
    <xdr:ext cx="191976" cy="1844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xmlns="" id="{D0736FE4-8BE9-1146-A1AE-DC9FF6296C15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0736FE4-8BE9-1146-A1AE-DC9FF6296C15}"/>
                </a:ext>
              </a:extLst>
            </xdr:cNvPr>
            <xdr:cNvSpPr txBox="1"/>
          </xdr:nvSpPr>
          <xdr:spPr>
            <a:xfrm>
              <a:off x="5861050" y="3336925"/>
              <a:ext cx="191976" cy="1844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𝝌_𝟎^𝟐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15</xdr:col>
      <xdr:colOff>495300</xdr:colOff>
      <xdr:row>18</xdr:row>
      <xdr:rowOff>180975</xdr:rowOff>
    </xdr:from>
    <xdr:ext cx="691600" cy="1965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xmlns="" id="{D1358488-2168-5E44-93AC-D649C24B6234}"/>
                </a:ext>
              </a:extLst>
            </xdr:cNvPr>
            <xdr:cNvSpPr txBox="1"/>
          </xdr:nvSpPr>
          <xdr:spPr>
            <a:xfrm>
              <a:off x="113411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1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𝝌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𝟎𝟓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,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𝟏</m:t>
                        </m:r>
                      </m:sub>
                      <m:sup>
                        <m:r>
                          <a:rPr lang="en-US" sz="1100" b="1" i="1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bSup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D1358488-2168-5E44-93AC-D649C24B6234}"/>
                </a:ext>
              </a:extLst>
            </xdr:cNvPr>
            <xdr:cNvSpPr txBox="1"/>
          </xdr:nvSpPr>
          <xdr:spPr>
            <a:xfrm>
              <a:off x="11341100" y="3698875"/>
              <a:ext cx="691600" cy="196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latin typeface="Cambria Math" panose="02040503050406030204" pitchFamily="18" charset="0"/>
                </a:rPr>
                <a:t>𝝌_(𝟎.𝟎𝟓,𝟖−𝟏−𝟏)^𝟐</a:t>
              </a:r>
              <a:endParaRPr lang="en-US" sz="11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509"/>
  <sheetViews>
    <sheetView workbookViewId="0"/>
  </sheetViews>
  <sheetFormatPr defaultColWidth="8.85546875" defaultRowHeight="15" x14ac:dyDescent="0.25"/>
  <cols>
    <col min="2" max="2" width="11.140625" bestFit="1" customWidth="1"/>
    <col min="3" max="3" width="11" bestFit="1" customWidth="1"/>
    <col min="4" max="4" width="11" customWidth="1"/>
    <col min="5" max="5" width="4.28515625" bestFit="1" customWidth="1"/>
    <col min="6" max="6" width="10.7109375" customWidth="1"/>
    <col min="7" max="7" width="11" bestFit="1" customWidth="1"/>
    <col min="8" max="8" width="4.28515625" bestFit="1" customWidth="1"/>
    <col min="9" max="9" width="4.7109375" customWidth="1"/>
    <col min="10" max="10" width="8.42578125" customWidth="1"/>
    <col min="11" max="11" width="9.140625" customWidth="1"/>
  </cols>
  <sheetData>
    <row r="3" spans="2:21" ht="15.75" thickBot="1" x14ac:dyDescent="0.3">
      <c r="F3" s="1" t="s">
        <v>1064</v>
      </c>
      <c r="U3" s="1"/>
    </row>
    <row r="4" spans="2:21" ht="18.75" x14ac:dyDescent="0.3">
      <c r="B4" s="22" t="s">
        <v>603</v>
      </c>
      <c r="C4" s="23"/>
      <c r="D4" s="12"/>
      <c r="F4" s="18" t="s">
        <v>0</v>
      </c>
      <c r="G4" s="21">
        <v>3</v>
      </c>
      <c r="H4" s="21">
        <v>3</v>
      </c>
      <c r="I4" s="21">
        <v>11</v>
      </c>
      <c r="J4" s="21">
        <v>74</v>
      </c>
      <c r="K4" s="21">
        <v>71</v>
      </c>
      <c r="L4" s="21">
        <v>71</v>
      </c>
    </row>
    <row r="5" spans="2:21" x14ac:dyDescent="0.25">
      <c r="B5" s="5" t="s">
        <v>0</v>
      </c>
      <c r="C5" s="6">
        <v>71</v>
      </c>
      <c r="D5" s="11"/>
      <c r="E5" s="3"/>
      <c r="F5" s="18" t="s">
        <v>1</v>
      </c>
      <c r="G5" s="21">
        <v>5</v>
      </c>
      <c r="H5" s="21">
        <v>5</v>
      </c>
      <c r="I5" s="21">
        <v>5</v>
      </c>
      <c r="J5" s="21">
        <v>5</v>
      </c>
      <c r="K5" s="21">
        <v>5</v>
      </c>
      <c r="L5" s="21">
        <v>5</v>
      </c>
    </row>
    <row r="6" spans="2:21" x14ac:dyDescent="0.25">
      <c r="B6" s="5" t="s">
        <v>1</v>
      </c>
      <c r="C6" s="6">
        <v>5</v>
      </c>
      <c r="D6" s="11"/>
      <c r="E6" s="3"/>
      <c r="F6" s="18" t="s">
        <v>2</v>
      </c>
      <c r="G6" s="21">
        <v>4</v>
      </c>
      <c r="H6" s="21">
        <v>400</v>
      </c>
      <c r="I6" s="21">
        <v>400</v>
      </c>
      <c r="J6" s="21">
        <v>40000</v>
      </c>
      <c r="K6" s="21">
        <v>40000</v>
      </c>
      <c r="L6" s="21">
        <v>40000000</v>
      </c>
    </row>
    <row r="7" spans="2:21" ht="15.75" thickBot="1" x14ac:dyDescent="0.3">
      <c r="B7" s="7" t="s">
        <v>2</v>
      </c>
      <c r="C7" s="8">
        <v>40000000</v>
      </c>
      <c r="D7" s="10"/>
      <c r="E7" s="4"/>
    </row>
    <row r="8" spans="2:21" x14ac:dyDescent="0.25">
      <c r="B8" s="9"/>
      <c r="C8" s="10"/>
      <c r="D8" s="10"/>
      <c r="E8" s="4"/>
    </row>
    <row r="9" spans="2:21" ht="20.25" x14ac:dyDescent="0.35">
      <c r="B9" s="2" t="s">
        <v>604</v>
      </c>
      <c r="C9">
        <v>1</v>
      </c>
      <c r="E9" s="2"/>
      <c r="F9" s="13" t="s">
        <v>1007</v>
      </c>
      <c r="G9" s="13" t="s">
        <v>1008</v>
      </c>
      <c r="H9" s="2"/>
      <c r="J9" s="24" t="s">
        <v>1006</v>
      </c>
      <c r="K9" s="24"/>
    </row>
    <row r="10" spans="2:21" ht="18" x14ac:dyDescent="0.35">
      <c r="B10" s="2" t="s">
        <v>3</v>
      </c>
      <c r="C10">
        <f t="shared" ref="C10:C73" si="0">MOD(($C$5*C9+$C$6),$C$7)</f>
        <v>76</v>
      </c>
      <c r="E10" s="2" t="s">
        <v>303</v>
      </c>
      <c r="F10">
        <f t="shared" ref="F10:F73" si="1">C10/$C$7</f>
        <v>1.9E-6</v>
      </c>
      <c r="G10">
        <f t="shared" ref="G10:G73" si="2">F11</f>
        <v>1.3502499999999999E-4</v>
      </c>
      <c r="H10" s="2" t="s">
        <v>304</v>
      </c>
      <c r="J10" s="3">
        <v>0.1</v>
      </c>
      <c r="K10" s="3">
        <f t="array" ref="K10:K19">FREQUENCY(F10:F509,J10:J19)</f>
        <v>54</v>
      </c>
    </row>
    <row r="11" spans="2:21" ht="18" x14ac:dyDescent="0.35">
      <c r="B11" s="2" t="s">
        <v>4</v>
      </c>
      <c r="C11">
        <f t="shared" si="0"/>
        <v>5401</v>
      </c>
      <c r="E11" s="2" t="s">
        <v>304</v>
      </c>
      <c r="F11">
        <f t="shared" si="1"/>
        <v>1.3502499999999999E-4</v>
      </c>
      <c r="G11">
        <f t="shared" si="2"/>
        <v>9.5869000000000006E-3</v>
      </c>
      <c r="H11" s="2" t="s">
        <v>305</v>
      </c>
      <c r="J11" s="3">
        <v>0.2</v>
      </c>
      <c r="K11" s="3">
        <v>58</v>
      </c>
    </row>
    <row r="12" spans="2:21" ht="18" x14ac:dyDescent="0.35">
      <c r="B12" s="2" t="s">
        <v>5</v>
      </c>
      <c r="C12">
        <f t="shared" si="0"/>
        <v>383476</v>
      </c>
      <c r="E12" s="2" t="s">
        <v>305</v>
      </c>
      <c r="F12">
        <f t="shared" si="1"/>
        <v>9.5869000000000006E-3</v>
      </c>
      <c r="G12">
        <f t="shared" si="2"/>
        <v>0.68067002499999996</v>
      </c>
      <c r="H12" s="2" t="s">
        <v>306</v>
      </c>
      <c r="J12" s="3">
        <v>0.3</v>
      </c>
      <c r="K12" s="3">
        <v>54</v>
      </c>
    </row>
    <row r="13" spans="2:21" ht="18" x14ac:dyDescent="0.35">
      <c r="B13" s="2" t="s">
        <v>6</v>
      </c>
      <c r="C13">
        <f t="shared" si="0"/>
        <v>27226801</v>
      </c>
      <c r="E13" s="2" t="s">
        <v>306</v>
      </c>
      <c r="F13">
        <f t="shared" si="1"/>
        <v>0.68067002499999996</v>
      </c>
      <c r="G13">
        <f t="shared" si="2"/>
        <v>0.32757190000000003</v>
      </c>
      <c r="H13" s="2" t="s">
        <v>307</v>
      </c>
      <c r="J13" s="3">
        <v>0.4</v>
      </c>
      <c r="K13" s="3">
        <v>54</v>
      </c>
    </row>
    <row r="14" spans="2:21" ht="18" x14ac:dyDescent="0.35">
      <c r="B14" s="2" t="s">
        <v>7</v>
      </c>
      <c r="C14">
        <f t="shared" si="0"/>
        <v>13102876</v>
      </c>
      <c r="E14" s="2" t="s">
        <v>307</v>
      </c>
      <c r="F14">
        <f t="shared" si="1"/>
        <v>0.32757190000000003</v>
      </c>
      <c r="G14">
        <f t="shared" si="2"/>
        <v>0.25760502499999999</v>
      </c>
      <c r="H14" s="2" t="s">
        <v>308</v>
      </c>
      <c r="J14" s="3">
        <v>0.5</v>
      </c>
      <c r="K14" s="3">
        <v>42</v>
      </c>
    </row>
    <row r="15" spans="2:21" ht="18" x14ac:dyDescent="0.35">
      <c r="B15" s="2" t="s">
        <v>8</v>
      </c>
      <c r="C15">
        <f t="shared" si="0"/>
        <v>10304201</v>
      </c>
      <c r="E15" s="2" t="s">
        <v>308</v>
      </c>
      <c r="F15">
        <f t="shared" si="1"/>
        <v>0.25760502499999999</v>
      </c>
      <c r="G15">
        <f t="shared" si="2"/>
        <v>0.28995690000000002</v>
      </c>
      <c r="H15" s="2" t="s">
        <v>309</v>
      </c>
      <c r="J15" s="3">
        <v>0.6</v>
      </c>
      <c r="K15" s="3">
        <v>48</v>
      </c>
    </row>
    <row r="16" spans="2:21" ht="18" x14ac:dyDescent="0.35">
      <c r="B16" s="2" t="s">
        <v>9</v>
      </c>
      <c r="C16">
        <f t="shared" si="0"/>
        <v>11598276</v>
      </c>
      <c r="E16" s="2" t="s">
        <v>309</v>
      </c>
      <c r="F16">
        <f t="shared" si="1"/>
        <v>0.28995690000000002</v>
      </c>
      <c r="G16">
        <f t="shared" si="2"/>
        <v>0.58694002499999998</v>
      </c>
      <c r="H16" s="2" t="s">
        <v>310</v>
      </c>
      <c r="J16" s="3">
        <v>0.7</v>
      </c>
      <c r="K16" s="3">
        <v>46</v>
      </c>
    </row>
    <row r="17" spans="2:12" ht="18" x14ac:dyDescent="0.35">
      <c r="B17" s="2" t="s">
        <v>10</v>
      </c>
      <c r="C17">
        <f t="shared" si="0"/>
        <v>23477601</v>
      </c>
      <c r="E17" s="2" t="s">
        <v>310</v>
      </c>
      <c r="F17">
        <f t="shared" si="1"/>
        <v>0.58694002499999998</v>
      </c>
      <c r="G17">
        <f t="shared" si="2"/>
        <v>0.6727419</v>
      </c>
      <c r="H17" s="2" t="s">
        <v>311</v>
      </c>
      <c r="J17" s="3">
        <v>0.8</v>
      </c>
      <c r="K17" s="3">
        <v>50</v>
      </c>
    </row>
    <row r="18" spans="2:12" ht="18" x14ac:dyDescent="0.35">
      <c r="B18" s="2" t="s">
        <v>11</v>
      </c>
      <c r="C18">
        <f t="shared" si="0"/>
        <v>26909676</v>
      </c>
      <c r="E18" s="2" t="s">
        <v>311</v>
      </c>
      <c r="F18">
        <f t="shared" si="1"/>
        <v>0.6727419</v>
      </c>
      <c r="G18">
        <f t="shared" si="2"/>
        <v>0.76467502499999995</v>
      </c>
      <c r="H18" s="2" t="s">
        <v>312</v>
      </c>
      <c r="J18" s="3">
        <v>0.9</v>
      </c>
      <c r="K18" s="3">
        <v>51</v>
      </c>
    </row>
    <row r="19" spans="2:12" ht="18" x14ac:dyDescent="0.35">
      <c r="B19" s="2" t="s">
        <v>12</v>
      </c>
      <c r="C19">
        <f t="shared" si="0"/>
        <v>30587001</v>
      </c>
      <c r="E19" s="2" t="s">
        <v>312</v>
      </c>
      <c r="F19">
        <f t="shared" si="1"/>
        <v>0.76467502499999995</v>
      </c>
      <c r="G19">
        <f t="shared" si="2"/>
        <v>0.29192689999999999</v>
      </c>
      <c r="H19" s="2" t="s">
        <v>313</v>
      </c>
      <c r="J19" s="3">
        <v>1</v>
      </c>
      <c r="K19" s="3">
        <v>43</v>
      </c>
    </row>
    <row r="20" spans="2:12" ht="18" x14ac:dyDescent="0.35">
      <c r="B20" s="2" t="s">
        <v>13</v>
      </c>
      <c r="C20">
        <f t="shared" si="0"/>
        <v>11677076</v>
      </c>
      <c r="E20" s="2" t="s">
        <v>313</v>
      </c>
      <c r="F20">
        <f t="shared" si="1"/>
        <v>0.29192689999999999</v>
      </c>
      <c r="G20">
        <f t="shared" si="2"/>
        <v>0.72681002500000003</v>
      </c>
      <c r="H20" s="2" t="s">
        <v>314</v>
      </c>
    </row>
    <row r="21" spans="2:12" ht="18" x14ac:dyDescent="0.35">
      <c r="B21" s="2" t="s">
        <v>14</v>
      </c>
      <c r="C21">
        <f t="shared" si="0"/>
        <v>29072401</v>
      </c>
      <c r="E21" s="2" t="s">
        <v>314</v>
      </c>
      <c r="F21">
        <f t="shared" si="1"/>
        <v>0.72681002500000003</v>
      </c>
      <c r="G21">
        <f t="shared" si="2"/>
        <v>0.60351189999999999</v>
      </c>
      <c r="H21" s="2" t="s">
        <v>315</v>
      </c>
    </row>
    <row r="22" spans="2:12" ht="18" x14ac:dyDescent="0.35">
      <c r="B22" s="2" t="s">
        <v>15</v>
      </c>
      <c r="C22">
        <f t="shared" si="0"/>
        <v>24140476</v>
      </c>
      <c r="E22" s="2" t="s">
        <v>315</v>
      </c>
      <c r="F22">
        <f t="shared" si="1"/>
        <v>0.60351189999999999</v>
      </c>
      <c r="G22">
        <f t="shared" si="2"/>
        <v>0.84934502499999998</v>
      </c>
      <c r="H22" s="2" t="s">
        <v>316</v>
      </c>
      <c r="J22" t="s">
        <v>1011</v>
      </c>
    </row>
    <row r="23" spans="2:12" ht="18" x14ac:dyDescent="0.35">
      <c r="B23" s="2" t="s">
        <v>16</v>
      </c>
      <c r="C23">
        <f t="shared" si="0"/>
        <v>33973801</v>
      </c>
      <c r="E23" s="2" t="s">
        <v>316</v>
      </c>
      <c r="F23">
        <f t="shared" si="1"/>
        <v>0.84934502499999998</v>
      </c>
      <c r="G23">
        <f t="shared" si="2"/>
        <v>0.30349690000000001</v>
      </c>
      <c r="H23" s="2" t="s">
        <v>317</v>
      </c>
      <c r="J23" t="s">
        <v>1012</v>
      </c>
    </row>
    <row r="24" spans="2:12" ht="18" x14ac:dyDescent="0.35">
      <c r="B24" s="2" t="s">
        <v>17</v>
      </c>
      <c r="C24">
        <f t="shared" si="0"/>
        <v>12139876</v>
      </c>
      <c r="E24" s="2" t="s">
        <v>317</v>
      </c>
      <c r="F24">
        <f t="shared" si="1"/>
        <v>0.30349690000000001</v>
      </c>
      <c r="G24">
        <f t="shared" si="2"/>
        <v>0.54828002499999995</v>
      </c>
      <c r="H24" s="2" t="s">
        <v>318</v>
      </c>
      <c r="J24" t="s">
        <v>1013</v>
      </c>
      <c r="L24" t="s">
        <v>1009</v>
      </c>
    </row>
    <row r="25" spans="2:12" ht="18" x14ac:dyDescent="0.35">
      <c r="B25" s="2" t="s">
        <v>18</v>
      </c>
      <c r="C25">
        <f t="shared" si="0"/>
        <v>21931201</v>
      </c>
      <c r="E25" s="2" t="s">
        <v>318</v>
      </c>
      <c r="F25">
        <f t="shared" si="1"/>
        <v>0.54828002499999995</v>
      </c>
      <c r="G25">
        <f t="shared" si="2"/>
        <v>0.92788190000000004</v>
      </c>
      <c r="H25" s="2" t="s">
        <v>319</v>
      </c>
      <c r="J25" t="s">
        <v>1014</v>
      </c>
    </row>
    <row r="26" spans="2:12" ht="18" x14ac:dyDescent="0.35">
      <c r="B26" s="2" t="s">
        <v>19</v>
      </c>
      <c r="C26">
        <f t="shared" si="0"/>
        <v>37115276</v>
      </c>
      <c r="E26" s="2" t="s">
        <v>319</v>
      </c>
      <c r="F26">
        <f t="shared" si="1"/>
        <v>0.92788190000000004</v>
      </c>
      <c r="G26">
        <f t="shared" si="2"/>
        <v>0.87961502499999999</v>
      </c>
      <c r="H26" s="2" t="s">
        <v>320</v>
      </c>
      <c r="J26" t="s">
        <v>1015</v>
      </c>
    </row>
    <row r="27" spans="2:12" ht="18" x14ac:dyDescent="0.35">
      <c r="B27" s="2" t="s">
        <v>20</v>
      </c>
      <c r="C27">
        <f t="shared" si="0"/>
        <v>35184601</v>
      </c>
      <c r="E27" s="2" t="s">
        <v>320</v>
      </c>
      <c r="F27">
        <f t="shared" si="1"/>
        <v>0.87961502499999999</v>
      </c>
      <c r="G27">
        <f t="shared" si="2"/>
        <v>0.45266689999999998</v>
      </c>
      <c r="H27" s="2" t="s">
        <v>321</v>
      </c>
      <c r="J27" t="s">
        <v>1016</v>
      </c>
    </row>
    <row r="28" spans="2:12" ht="18" x14ac:dyDescent="0.35">
      <c r="B28" s="2" t="s">
        <v>21</v>
      </c>
      <c r="C28">
        <f t="shared" si="0"/>
        <v>18106676</v>
      </c>
      <c r="E28" s="2" t="s">
        <v>321</v>
      </c>
      <c r="F28">
        <f t="shared" si="1"/>
        <v>0.45266689999999998</v>
      </c>
      <c r="G28">
        <f t="shared" si="2"/>
        <v>0.13935002499999999</v>
      </c>
      <c r="H28" s="2" t="s">
        <v>322</v>
      </c>
      <c r="J28" t="s">
        <v>1017</v>
      </c>
    </row>
    <row r="29" spans="2:12" ht="18" x14ac:dyDescent="0.35">
      <c r="B29" s="2" t="s">
        <v>22</v>
      </c>
      <c r="C29">
        <f t="shared" si="0"/>
        <v>5574001</v>
      </c>
      <c r="E29" s="2" t="s">
        <v>322</v>
      </c>
      <c r="F29">
        <f t="shared" si="1"/>
        <v>0.13935002499999999</v>
      </c>
      <c r="G29">
        <f t="shared" si="2"/>
        <v>0.89385190000000003</v>
      </c>
      <c r="H29" s="2" t="s">
        <v>323</v>
      </c>
      <c r="J29" t="s">
        <v>1018</v>
      </c>
    </row>
    <row r="30" spans="2:12" ht="18" x14ac:dyDescent="0.35">
      <c r="B30" s="2" t="s">
        <v>23</v>
      </c>
      <c r="C30">
        <f t="shared" si="0"/>
        <v>35754076</v>
      </c>
      <c r="E30" s="2" t="s">
        <v>323</v>
      </c>
      <c r="F30">
        <f t="shared" si="1"/>
        <v>0.89385190000000003</v>
      </c>
      <c r="G30">
        <f t="shared" si="2"/>
        <v>0.46348502499999999</v>
      </c>
      <c r="H30" s="2" t="s">
        <v>324</v>
      </c>
      <c r="J30" t="s">
        <v>1019</v>
      </c>
    </row>
    <row r="31" spans="2:12" ht="18" x14ac:dyDescent="0.35">
      <c r="B31" s="2" t="s">
        <v>24</v>
      </c>
      <c r="C31">
        <f t="shared" si="0"/>
        <v>18539401</v>
      </c>
      <c r="E31" s="2" t="s">
        <v>324</v>
      </c>
      <c r="F31">
        <f t="shared" si="1"/>
        <v>0.46348502499999999</v>
      </c>
      <c r="G31">
        <f t="shared" si="2"/>
        <v>0.90743689999999999</v>
      </c>
      <c r="H31" s="2" t="s">
        <v>325</v>
      </c>
      <c r="J31" t="s">
        <v>1020</v>
      </c>
    </row>
    <row r="32" spans="2:12" ht="18" x14ac:dyDescent="0.35">
      <c r="B32" s="2" t="s">
        <v>25</v>
      </c>
      <c r="C32">
        <f t="shared" si="0"/>
        <v>36297476</v>
      </c>
      <c r="E32" s="2" t="s">
        <v>325</v>
      </c>
      <c r="F32">
        <f t="shared" si="1"/>
        <v>0.90743689999999999</v>
      </c>
      <c r="G32">
        <f t="shared" si="2"/>
        <v>0.42802002500000003</v>
      </c>
      <c r="H32" s="2" t="s">
        <v>326</v>
      </c>
    </row>
    <row r="33" spans="2:12" ht="18" x14ac:dyDescent="0.35">
      <c r="B33" s="2" t="s">
        <v>26</v>
      </c>
      <c r="C33">
        <f t="shared" si="0"/>
        <v>17120801</v>
      </c>
      <c r="E33" s="2" t="s">
        <v>326</v>
      </c>
      <c r="F33">
        <f t="shared" si="1"/>
        <v>0.42802002500000003</v>
      </c>
      <c r="G33">
        <f t="shared" si="2"/>
        <v>0.38942189999999999</v>
      </c>
      <c r="H33" s="2" t="s">
        <v>327</v>
      </c>
    </row>
    <row r="34" spans="2:12" ht="18" x14ac:dyDescent="0.35">
      <c r="B34" s="2" t="s">
        <v>27</v>
      </c>
      <c r="C34">
        <f t="shared" si="0"/>
        <v>15576876</v>
      </c>
      <c r="E34" s="2" t="s">
        <v>327</v>
      </c>
      <c r="F34">
        <f t="shared" si="1"/>
        <v>0.38942189999999999</v>
      </c>
      <c r="G34">
        <f t="shared" si="2"/>
        <v>0.64895502500000002</v>
      </c>
      <c r="H34" s="2" t="s">
        <v>328</v>
      </c>
    </row>
    <row r="35" spans="2:12" ht="18" x14ac:dyDescent="0.35">
      <c r="B35" s="2" t="s">
        <v>28</v>
      </c>
      <c r="C35">
        <f t="shared" si="0"/>
        <v>25958201</v>
      </c>
      <c r="E35" s="2" t="s">
        <v>328</v>
      </c>
      <c r="F35">
        <f t="shared" si="1"/>
        <v>0.64895502500000002</v>
      </c>
      <c r="G35">
        <f t="shared" si="2"/>
        <v>7.5806899999999997E-2</v>
      </c>
      <c r="H35" s="2" t="s">
        <v>329</v>
      </c>
    </row>
    <row r="36" spans="2:12" ht="18" x14ac:dyDescent="0.35">
      <c r="B36" s="2" t="s">
        <v>29</v>
      </c>
      <c r="C36">
        <f t="shared" si="0"/>
        <v>3032276</v>
      </c>
      <c r="E36" s="2" t="s">
        <v>329</v>
      </c>
      <c r="F36">
        <f t="shared" si="1"/>
        <v>7.5806899999999997E-2</v>
      </c>
      <c r="G36">
        <f t="shared" si="2"/>
        <v>0.38229002499999998</v>
      </c>
      <c r="H36" s="2" t="s">
        <v>330</v>
      </c>
    </row>
    <row r="37" spans="2:12" ht="18" x14ac:dyDescent="0.35">
      <c r="B37" s="2" t="s">
        <v>30</v>
      </c>
      <c r="C37">
        <f t="shared" si="0"/>
        <v>15291601</v>
      </c>
      <c r="E37" s="2" t="s">
        <v>330</v>
      </c>
      <c r="F37">
        <f t="shared" si="1"/>
        <v>0.38229002499999998</v>
      </c>
      <c r="G37">
        <f t="shared" si="2"/>
        <v>0.14259189999999999</v>
      </c>
      <c r="H37" s="2" t="s">
        <v>331</v>
      </c>
    </row>
    <row r="38" spans="2:12" ht="18" x14ac:dyDescent="0.35">
      <c r="B38" s="2" t="s">
        <v>31</v>
      </c>
      <c r="C38">
        <f t="shared" si="0"/>
        <v>5703676</v>
      </c>
      <c r="E38" s="2" t="s">
        <v>331</v>
      </c>
      <c r="F38">
        <f t="shared" si="1"/>
        <v>0.14259189999999999</v>
      </c>
      <c r="G38">
        <f t="shared" si="2"/>
        <v>0.124025025</v>
      </c>
      <c r="H38" s="2" t="s">
        <v>332</v>
      </c>
    </row>
    <row r="39" spans="2:12" ht="18" x14ac:dyDescent="0.35">
      <c r="B39" s="2" t="s">
        <v>32</v>
      </c>
      <c r="C39">
        <f t="shared" si="0"/>
        <v>4961001</v>
      </c>
      <c r="E39" s="2" t="s">
        <v>332</v>
      </c>
      <c r="F39">
        <f t="shared" si="1"/>
        <v>0.124025025</v>
      </c>
      <c r="G39">
        <f t="shared" si="2"/>
        <v>0.80577690000000002</v>
      </c>
      <c r="H39" s="2" t="s">
        <v>333</v>
      </c>
    </row>
    <row r="40" spans="2:12" ht="18" x14ac:dyDescent="0.35">
      <c r="B40" s="2" t="s">
        <v>33</v>
      </c>
      <c r="C40">
        <f t="shared" si="0"/>
        <v>32231076</v>
      </c>
      <c r="E40" s="2" t="s">
        <v>333</v>
      </c>
      <c r="F40">
        <f t="shared" si="1"/>
        <v>0.80577690000000002</v>
      </c>
      <c r="G40">
        <f t="shared" si="2"/>
        <v>0.210160025</v>
      </c>
      <c r="H40" s="2" t="s">
        <v>334</v>
      </c>
      <c r="L40" t="s">
        <v>1010</v>
      </c>
    </row>
    <row r="41" spans="2:12" ht="18" x14ac:dyDescent="0.35">
      <c r="B41" s="2" t="s">
        <v>34</v>
      </c>
      <c r="C41">
        <f t="shared" si="0"/>
        <v>8406401</v>
      </c>
      <c r="E41" s="2" t="s">
        <v>334</v>
      </c>
      <c r="F41">
        <f t="shared" si="1"/>
        <v>0.210160025</v>
      </c>
      <c r="G41">
        <f t="shared" si="2"/>
        <v>0.92136189999999996</v>
      </c>
      <c r="H41" s="2" t="s">
        <v>335</v>
      </c>
    </row>
    <row r="42" spans="2:12" ht="18" x14ac:dyDescent="0.35">
      <c r="B42" s="2" t="s">
        <v>35</v>
      </c>
      <c r="C42">
        <f t="shared" si="0"/>
        <v>36854476</v>
      </c>
      <c r="E42" s="2" t="s">
        <v>335</v>
      </c>
      <c r="F42">
        <f t="shared" si="1"/>
        <v>0.92136189999999996</v>
      </c>
      <c r="G42">
        <f t="shared" si="2"/>
        <v>0.416695025</v>
      </c>
      <c r="H42" s="2" t="s">
        <v>336</v>
      </c>
    </row>
    <row r="43" spans="2:12" ht="18" x14ac:dyDescent="0.35">
      <c r="B43" s="2" t="s">
        <v>36</v>
      </c>
      <c r="C43">
        <f t="shared" si="0"/>
        <v>16667801</v>
      </c>
      <c r="E43" s="2" t="s">
        <v>336</v>
      </c>
      <c r="F43">
        <f t="shared" si="1"/>
        <v>0.416695025</v>
      </c>
      <c r="G43">
        <f t="shared" si="2"/>
        <v>0.5853469</v>
      </c>
      <c r="H43" s="2" t="s">
        <v>337</v>
      </c>
    </row>
    <row r="44" spans="2:12" ht="18" x14ac:dyDescent="0.35">
      <c r="B44" s="2" t="s">
        <v>37</v>
      </c>
      <c r="C44">
        <f t="shared" si="0"/>
        <v>23413876</v>
      </c>
      <c r="E44" s="2" t="s">
        <v>337</v>
      </c>
      <c r="F44">
        <f t="shared" si="1"/>
        <v>0.5853469</v>
      </c>
      <c r="G44">
        <f t="shared" si="2"/>
        <v>0.55963002500000003</v>
      </c>
      <c r="H44" s="2" t="s">
        <v>338</v>
      </c>
    </row>
    <row r="45" spans="2:12" ht="18" x14ac:dyDescent="0.35">
      <c r="B45" s="2" t="s">
        <v>38</v>
      </c>
      <c r="C45">
        <f t="shared" si="0"/>
        <v>22385201</v>
      </c>
      <c r="E45" s="2" t="s">
        <v>338</v>
      </c>
      <c r="F45">
        <f t="shared" si="1"/>
        <v>0.55963002500000003</v>
      </c>
      <c r="G45">
        <f t="shared" si="2"/>
        <v>0.73373189999999999</v>
      </c>
      <c r="H45" s="2" t="s">
        <v>339</v>
      </c>
    </row>
    <row r="46" spans="2:12" ht="18" x14ac:dyDescent="0.35">
      <c r="B46" s="2" t="s">
        <v>39</v>
      </c>
      <c r="C46">
        <f t="shared" si="0"/>
        <v>29349276</v>
      </c>
      <c r="E46" s="2" t="s">
        <v>339</v>
      </c>
      <c r="F46">
        <f t="shared" si="1"/>
        <v>0.73373189999999999</v>
      </c>
      <c r="G46">
        <f t="shared" si="2"/>
        <v>9.4965024999999995E-2</v>
      </c>
      <c r="H46" s="2" t="s">
        <v>340</v>
      </c>
    </row>
    <row r="47" spans="2:12" ht="18" x14ac:dyDescent="0.35">
      <c r="B47" s="2" t="s">
        <v>40</v>
      </c>
      <c r="C47">
        <f t="shared" si="0"/>
        <v>3798601</v>
      </c>
      <c r="E47" s="2" t="s">
        <v>340</v>
      </c>
      <c r="F47">
        <f t="shared" si="1"/>
        <v>9.4965024999999995E-2</v>
      </c>
      <c r="G47">
        <f t="shared" si="2"/>
        <v>0.74251690000000004</v>
      </c>
      <c r="H47" s="2" t="s">
        <v>341</v>
      </c>
    </row>
    <row r="48" spans="2:12" ht="18" x14ac:dyDescent="0.35">
      <c r="B48" s="2" t="s">
        <v>41</v>
      </c>
      <c r="C48">
        <f t="shared" si="0"/>
        <v>29700676</v>
      </c>
      <c r="E48" s="2" t="s">
        <v>341</v>
      </c>
      <c r="F48">
        <f t="shared" si="1"/>
        <v>0.74251690000000004</v>
      </c>
      <c r="G48">
        <f t="shared" si="2"/>
        <v>0.71870002499999996</v>
      </c>
      <c r="H48" s="2" t="s">
        <v>342</v>
      </c>
    </row>
    <row r="49" spans="2:8" ht="18" x14ac:dyDescent="0.35">
      <c r="B49" s="2" t="s">
        <v>42</v>
      </c>
      <c r="C49">
        <f t="shared" si="0"/>
        <v>28748001</v>
      </c>
      <c r="E49" s="2" t="s">
        <v>342</v>
      </c>
      <c r="F49">
        <f t="shared" si="1"/>
        <v>0.71870002499999996</v>
      </c>
      <c r="G49">
        <f t="shared" si="2"/>
        <v>2.7701900000000002E-2</v>
      </c>
      <c r="H49" s="2" t="s">
        <v>343</v>
      </c>
    </row>
    <row r="50" spans="2:8" ht="18" x14ac:dyDescent="0.35">
      <c r="B50" s="2" t="s">
        <v>43</v>
      </c>
      <c r="C50">
        <f t="shared" si="0"/>
        <v>1108076</v>
      </c>
      <c r="E50" s="2" t="s">
        <v>343</v>
      </c>
      <c r="F50">
        <f t="shared" si="1"/>
        <v>2.7701900000000002E-2</v>
      </c>
      <c r="G50">
        <f t="shared" si="2"/>
        <v>0.96683502499999996</v>
      </c>
      <c r="H50" s="2" t="s">
        <v>344</v>
      </c>
    </row>
    <row r="51" spans="2:8" ht="18" x14ac:dyDescent="0.35">
      <c r="B51" s="2" t="s">
        <v>44</v>
      </c>
      <c r="C51">
        <f t="shared" si="0"/>
        <v>38673401</v>
      </c>
      <c r="E51" s="2" t="s">
        <v>344</v>
      </c>
      <c r="F51">
        <f t="shared" si="1"/>
        <v>0.96683502499999996</v>
      </c>
      <c r="G51">
        <f t="shared" si="2"/>
        <v>0.6452869</v>
      </c>
      <c r="H51" s="2" t="s">
        <v>345</v>
      </c>
    </row>
    <row r="52" spans="2:8" ht="18" x14ac:dyDescent="0.35">
      <c r="B52" s="2" t="s">
        <v>45</v>
      </c>
      <c r="C52">
        <f t="shared" si="0"/>
        <v>25811476</v>
      </c>
      <c r="E52" s="2" t="s">
        <v>345</v>
      </c>
      <c r="F52">
        <f t="shared" si="1"/>
        <v>0.6452869</v>
      </c>
      <c r="G52">
        <f t="shared" si="2"/>
        <v>0.815370025</v>
      </c>
      <c r="H52" s="2" t="s">
        <v>346</v>
      </c>
    </row>
    <row r="53" spans="2:8" ht="18" x14ac:dyDescent="0.35">
      <c r="B53" s="2" t="s">
        <v>46</v>
      </c>
      <c r="C53">
        <f t="shared" si="0"/>
        <v>32614801</v>
      </c>
      <c r="E53" s="2" t="s">
        <v>346</v>
      </c>
      <c r="F53">
        <f t="shared" si="1"/>
        <v>0.815370025</v>
      </c>
      <c r="G53">
        <f t="shared" si="2"/>
        <v>0.89127190000000001</v>
      </c>
      <c r="H53" s="2" t="s">
        <v>347</v>
      </c>
    </row>
    <row r="54" spans="2:8" ht="18" x14ac:dyDescent="0.35">
      <c r="B54" s="2" t="s">
        <v>47</v>
      </c>
      <c r="C54">
        <f t="shared" si="0"/>
        <v>35650876</v>
      </c>
      <c r="E54" s="2" t="s">
        <v>347</v>
      </c>
      <c r="F54">
        <f t="shared" si="1"/>
        <v>0.89127190000000001</v>
      </c>
      <c r="G54">
        <f t="shared" si="2"/>
        <v>0.28030502499999999</v>
      </c>
      <c r="H54" s="2" t="s">
        <v>348</v>
      </c>
    </row>
    <row r="55" spans="2:8" ht="18" x14ac:dyDescent="0.35">
      <c r="B55" s="2" t="s">
        <v>48</v>
      </c>
      <c r="C55">
        <f t="shared" si="0"/>
        <v>11212201</v>
      </c>
      <c r="E55" s="2" t="s">
        <v>348</v>
      </c>
      <c r="F55">
        <f t="shared" si="1"/>
        <v>0.28030502499999999</v>
      </c>
      <c r="G55">
        <f t="shared" si="2"/>
        <v>0.90165689999999998</v>
      </c>
      <c r="H55" s="2" t="s">
        <v>349</v>
      </c>
    </row>
    <row r="56" spans="2:8" ht="18" x14ac:dyDescent="0.35">
      <c r="B56" s="2" t="s">
        <v>49</v>
      </c>
      <c r="C56">
        <f t="shared" si="0"/>
        <v>36066276</v>
      </c>
      <c r="E56" s="2" t="s">
        <v>349</v>
      </c>
      <c r="F56">
        <f t="shared" si="1"/>
        <v>0.90165689999999998</v>
      </c>
      <c r="G56">
        <f t="shared" si="2"/>
        <v>1.7640025E-2</v>
      </c>
      <c r="H56" s="2" t="s">
        <v>350</v>
      </c>
    </row>
    <row r="57" spans="2:8" ht="18" x14ac:dyDescent="0.35">
      <c r="B57" s="2" t="s">
        <v>50</v>
      </c>
      <c r="C57">
        <f t="shared" si="0"/>
        <v>705601</v>
      </c>
      <c r="E57" s="2" t="s">
        <v>350</v>
      </c>
      <c r="F57">
        <f t="shared" si="1"/>
        <v>1.7640025E-2</v>
      </c>
      <c r="G57">
        <f t="shared" si="2"/>
        <v>0.2524419</v>
      </c>
      <c r="H57" s="2" t="s">
        <v>351</v>
      </c>
    </row>
    <row r="58" spans="2:8" ht="18" x14ac:dyDescent="0.35">
      <c r="B58" s="2" t="s">
        <v>51</v>
      </c>
      <c r="C58">
        <f t="shared" si="0"/>
        <v>10097676</v>
      </c>
      <c r="E58" s="2" t="s">
        <v>351</v>
      </c>
      <c r="F58">
        <f t="shared" si="1"/>
        <v>0.2524419</v>
      </c>
      <c r="G58">
        <f t="shared" si="2"/>
        <v>0.92337502500000002</v>
      </c>
      <c r="H58" s="2" t="s">
        <v>352</v>
      </c>
    </row>
    <row r="59" spans="2:8" ht="18" x14ac:dyDescent="0.35">
      <c r="B59" s="2" t="s">
        <v>52</v>
      </c>
      <c r="C59">
        <f t="shared" si="0"/>
        <v>36935001</v>
      </c>
      <c r="E59" s="2" t="s">
        <v>352</v>
      </c>
      <c r="F59">
        <f t="shared" si="1"/>
        <v>0.92337502500000002</v>
      </c>
      <c r="G59">
        <f t="shared" si="2"/>
        <v>0.55962690000000004</v>
      </c>
      <c r="H59" s="2" t="s">
        <v>353</v>
      </c>
    </row>
    <row r="60" spans="2:8" ht="18" x14ac:dyDescent="0.35">
      <c r="B60" s="2" t="s">
        <v>53</v>
      </c>
      <c r="C60">
        <f t="shared" si="0"/>
        <v>22385076</v>
      </c>
      <c r="E60" s="2" t="s">
        <v>353</v>
      </c>
      <c r="F60">
        <f t="shared" si="1"/>
        <v>0.55962690000000004</v>
      </c>
      <c r="G60">
        <f t="shared" si="2"/>
        <v>0.73351002499999995</v>
      </c>
      <c r="H60" s="2" t="s">
        <v>354</v>
      </c>
    </row>
    <row r="61" spans="2:8" ht="18" x14ac:dyDescent="0.35">
      <c r="B61" s="2" t="s">
        <v>54</v>
      </c>
      <c r="C61">
        <f t="shared" si="0"/>
        <v>29340401</v>
      </c>
      <c r="E61" s="2" t="s">
        <v>354</v>
      </c>
      <c r="F61">
        <f t="shared" si="1"/>
        <v>0.73351002499999995</v>
      </c>
      <c r="G61">
        <f t="shared" si="2"/>
        <v>7.9211900000000002E-2</v>
      </c>
      <c r="H61" s="2" t="s">
        <v>355</v>
      </c>
    </row>
    <row r="62" spans="2:8" ht="18" x14ac:dyDescent="0.35">
      <c r="B62" s="2" t="s">
        <v>55</v>
      </c>
      <c r="C62">
        <f t="shared" si="0"/>
        <v>3168476</v>
      </c>
      <c r="E62" s="2" t="s">
        <v>355</v>
      </c>
      <c r="F62">
        <f t="shared" si="1"/>
        <v>7.9211900000000002E-2</v>
      </c>
      <c r="G62">
        <f t="shared" si="2"/>
        <v>0.62404502500000003</v>
      </c>
      <c r="H62" s="2" t="s">
        <v>356</v>
      </c>
    </row>
    <row r="63" spans="2:8" ht="18" x14ac:dyDescent="0.35">
      <c r="B63" s="2" t="s">
        <v>56</v>
      </c>
      <c r="C63">
        <f t="shared" si="0"/>
        <v>24961801</v>
      </c>
      <c r="E63" s="2" t="s">
        <v>356</v>
      </c>
      <c r="F63">
        <f t="shared" si="1"/>
        <v>0.62404502500000003</v>
      </c>
      <c r="G63">
        <f t="shared" si="2"/>
        <v>0.30719689999999999</v>
      </c>
      <c r="H63" s="2" t="s">
        <v>357</v>
      </c>
    </row>
    <row r="64" spans="2:8" ht="18" x14ac:dyDescent="0.35">
      <c r="B64" s="2" t="s">
        <v>57</v>
      </c>
      <c r="C64">
        <f t="shared" si="0"/>
        <v>12287876</v>
      </c>
      <c r="E64" s="2" t="s">
        <v>357</v>
      </c>
      <c r="F64">
        <f t="shared" si="1"/>
        <v>0.30719689999999999</v>
      </c>
      <c r="G64">
        <f t="shared" si="2"/>
        <v>0.81098002499999999</v>
      </c>
      <c r="H64" s="2" t="s">
        <v>358</v>
      </c>
    </row>
    <row r="65" spans="2:8" ht="18" x14ac:dyDescent="0.35">
      <c r="B65" s="2" t="s">
        <v>58</v>
      </c>
      <c r="C65">
        <f t="shared" si="0"/>
        <v>32439201</v>
      </c>
      <c r="E65" s="2" t="s">
        <v>358</v>
      </c>
      <c r="F65">
        <f t="shared" si="1"/>
        <v>0.81098002499999999</v>
      </c>
      <c r="G65">
        <f t="shared" si="2"/>
        <v>0.57958189999999998</v>
      </c>
      <c r="H65" s="2" t="s">
        <v>359</v>
      </c>
    </row>
    <row r="66" spans="2:8" ht="18" x14ac:dyDescent="0.35">
      <c r="B66" s="2" t="s">
        <v>59</v>
      </c>
      <c r="C66">
        <f t="shared" si="0"/>
        <v>23183276</v>
      </c>
      <c r="E66" s="2" t="s">
        <v>359</v>
      </c>
      <c r="F66">
        <f t="shared" si="1"/>
        <v>0.57958189999999998</v>
      </c>
      <c r="G66">
        <f t="shared" si="2"/>
        <v>0.15031502499999999</v>
      </c>
      <c r="H66" s="2" t="s">
        <v>360</v>
      </c>
    </row>
    <row r="67" spans="2:8" ht="18" x14ac:dyDescent="0.35">
      <c r="B67" s="2" t="s">
        <v>60</v>
      </c>
      <c r="C67">
        <f t="shared" si="0"/>
        <v>6012601</v>
      </c>
      <c r="E67" s="2" t="s">
        <v>360</v>
      </c>
      <c r="F67">
        <f t="shared" si="1"/>
        <v>0.15031502499999999</v>
      </c>
      <c r="G67">
        <f t="shared" si="2"/>
        <v>0.67236689999999999</v>
      </c>
      <c r="H67" s="2" t="s">
        <v>361</v>
      </c>
    </row>
    <row r="68" spans="2:8" ht="18" x14ac:dyDescent="0.35">
      <c r="B68" s="2" t="s">
        <v>61</v>
      </c>
      <c r="C68">
        <f t="shared" si="0"/>
        <v>26894676</v>
      </c>
      <c r="E68" s="2" t="s">
        <v>361</v>
      </c>
      <c r="F68">
        <f t="shared" si="1"/>
        <v>0.67236689999999999</v>
      </c>
      <c r="G68">
        <f t="shared" si="2"/>
        <v>0.73805002500000005</v>
      </c>
      <c r="H68" s="2" t="s">
        <v>362</v>
      </c>
    </row>
    <row r="69" spans="2:8" ht="18" x14ac:dyDescent="0.35">
      <c r="B69" s="2" t="s">
        <v>62</v>
      </c>
      <c r="C69">
        <f t="shared" si="0"/>
        <v>29522001</v>
      </c>
      <c r="E69" s="2" t="s">
        <v>362</v>
      </c>
      <c r="F69">
        <f t="shared" si="1"/>
        <v>0.73805002500000005</v>
      </c>
      <c r="G69">
        <f t="shared" si="2"/>
        <v>0.40155190000000002</v>
      </c>
      <c r="H69" s="2" t="s">
        <v>363</v>
      </c>
    </row>
    <row r="70" spans="2:8" ht="18" x14ac:dyDescent="0.35">
      <c r="B70" s="2" t="s">
        <v>63</v>
      </c>
      <c r="C70">
        <f t="shared" si="0"/>
        <v>16062076</v>
      </c>
      <c r="E70" s="2" t="s">
        <v>363</v>
      </c>
      <c r="F70">
        <f t="shared" si="1"/>
        <v>0.40155190000000002</v>
      </c>
      <c r="G70">
        <f t="shared" si="2"/>
        <v>0.51018502499999996</v>
      </c>
      <c r="H70" s="2" t="s">
        <v>364</v>
      </c>
    </row>
    <row r="71" spans="2:8" ht="18" x14ac:dyDescent="0.35">
      <c r="B71" s="2" t="s">
        <v>64</v>
      </c>
      <c r="C71">
        <f t="shared" si="0"/>
        <v>20407401</v>
      </c>
      <c r="E71" s="2" t="s">
        <v>364</v>
      </c>
      <c r="F71">
        <f t="shared" si="1"/>
        <v>0.51018502499999996</v>
      </c>
      <c r="G71">
        <f t="shared" si="2"/>
        <v>0.2231369</v>
      </c>
      <c r="H71" s="2" t="s">
        <v>365</v>
      </c>
    </row>
    <row r="72" spans="2:8" ht="18" x14ac:dyDescent="0.35">
      <c r="B72" s="2" t="s">
        <v>65</v>
      </c>
      <c r="C72">
        <f t="shared" si="0"/>
        <v>8925476</v>
      </c>
      <c r="E72" s="2" t="s">
        <v>365</v>
      </c>
      <c r="F72">
        <f t="shared" si="1"/>
        <v>0.2231369</v>
      </c>
      <c r="G72">
        <f t="shared" si="2"/>
        <v>0.84272002499999998</v>
      </c>
      <c r="H72" s="2" t="s">
        <v>366</v>
      </c>
    </row>
    <row r="73" spans="2:8" ht="18" x14ac:dyDescent="0.35">
      <c r="B73" s="2" t="s">
        <v>66</v>
      </c>
      <c r="C73">
        <f t="shared" si="0"/>
        <v>33708801</v>
      </c>
      <c r="E73" s="2" t="s">
        <v>366</v>
      </c>
      <c r="F73">
        <f t="shared" si="1"/>
        <v>0.84272002499999998</v>
      </c>
      <c r="G73">
        <f t="shared" si="2"/>
        <v>0.83312189999999997</v>
      </c>
      <c r="H73" s="2" t="s">
        <v>367</v>
      </c>
    </row>
    <row r="74" spans="2:8" ht="18" x14ac:dyDescent="0.35">
      <c r="B74" s="2" t="s">
        <v>67</v>
      </c>
      <c r="C74">
        <f t="shared" ref="C74:C137" si="3">MOD(($C$5*C73+$C$6),$C$7)</f>
        <v>33324876</v>
      </c>
      <c r="E74" s="2" t="s">
        <v>367</v>
      </c>
      <c r="F74">
        <f t="shared" ref="F74:F137" si="4">C74/$C$7</f>
        <v>0.83312189999999997</v>
      </c>
      <c r="G74">
        <f t="shared" ref="G74:G137" si="5">F75</f>
        <v>0.151655025</v>
      </c>
      <c r="H74" s="2" t="s">
        <v>368</v>
      </c>
    </row>
    <row r="75" spans="2:8" ht="18" x14ac:dyDescent="0.35">
      <c r="B75" s="2" t="s">
        <v>68</v>
      </c>
      <c r="C75">
        <f t="shared" si="3"/>
        <v>6066201</v>
      </c>
      <c r="E75" s="2" t="s">
        <v>368</v>
      </c>
      <c r="F75">
        <f t="shared" si="4"/>
        <v>0.151655025</v>
      </c>
      <c r="G75">
        <f t="shared" si="5"/>
        <v>0.76750689999999999</v>
      </c>
      <c r="H75" s="2" t="s">
        <v>369</v>
      </c>
    </row>
    <row r="76" spans="2:8" ht="18" x14ac:dyDescent="0.35">
      <c r="B76" s="2" t="s">
        <v>69</v>
      </c>
      <c r="C76">
        <f t="shared" si="3"/>
        <v>30700276</v>
      </c>
      <c r="E76" s="2" t="s">
        <v>369</v>
      </c>
      <c r="F76">
        <f t="shared" si="4"/>
        <v>0.76750689999999999</v>
      </c>
      <c r="G76">
        <f t="shared" si="5"/>
        <v>0.492990025</v>
      </c>
      <c r="H76" s="2" t="s">
        <v>370</v>
      </c>
    </row>
    <row r="77" spans="2:8" ht="18" x14ac:dyDescent="0.35">
      <c r="B77" s="2" t="s">
        <v>70</v>
      </c>
      <c r="C77">
        <f t="shared" si="3"/>
        <v>19719601</v>
      </c>
      <c r="E77" s="2" t="s">
        <v>370</v>
      </c>
      <c r="F77">
        <f t="shared" si="4"/>
        <v>0.492990025</v>
      </c>
      <c r="G77">
        <f t="shared" si="5"/>
        <v>2.2918999999999999E-3</v>
      </c>
      <c r="H77" s="2" t="s">
        <v>371</v>
      </c>
    </row>
    <row r="78" spans="2:8" ht="18" x14ac:dyDescent="0.35">
      <c r="B78" s="2" t="s">
        <v>71</v>
      </c>
      <c r="C78">
        <f t="shared" si="3"/>
        <v>91676</v>
      </c>
      <c r="E78" s="2" t="s">
        <v>371</v>
      </c>
      <c r="F78">
        <f t="shared" si="4"/>
        <v>2.2918999999999999E-3</v>
      </c>
      <c r="G78">
        <f t="shared" si="5"/>
        <v>0.162725025</v>
      </c>
      <c r="H78" s="2" t="s">
        <v>372</v>
      </c>
    </row>
    <row r="79" spans="2:8" ht="18" x14ac:dyDescent="0.35">
      <c r="B79" s="2" t="s">
        <v>72</v>
      </c>
      <c r="C79">
        <f t="shared" si="3"/>
        <v>6509001</v>
      </c>
      <c r="E79" s="2" t="s">
        <v>372</v>
      </c>
      <c r="F79">
        <f t="shared" si="4"/>
        <v>0.162725025</v>
      </c>
      <c r="G79">
        <f t="shared" si="5"/>
        <v>0.55347690000000005</v>
      </c>
      <c r="H79" s="2" t="s">
        <v>373</v>
      </c>
    </row>
    <row r="80" spans="2:8" ht="18" x14ac:dyDescent="0.35">
      <c r="B80" s="2" t="s">
        <v>73</v>
      </c>
      <c r="C80">
        <f t="shared" si="3"/>
        <v>22139076</v>
      </c>
      <c r="E80" s="2" t="s">
        <v>373</v>
      </c>
      <c r="F80">
        <f t="shared" si="4"/>
        <v>0.55347690000000005</v>
      </c>
      <c r="G80">
        <f t="shared" si="5"/>
        <v>0.29686002500000003</v>
      </c>
      <c r="H80" s="2" t="s">
        <v>374</v>
      </c>
    </row>
    <row r="81" spans="2:8" ht="18" x14ac:dyDescent="0.35">
      <c r="B81" s="2" t="s">
        <v>74</v>
      </c>
      <c r="C81">
        <f t="shared" si="3"/>
        <v>11874401</v>
      </c>
      <c r="E81" s="2" t="s">
        <v>374</v>
      </c>
      <c r="F81">
        <f t="shared" si="4"/>
        <v>0.29686002500000003</v>
      </c>
      <c r="G81">
        <f t="shared" si="5"/>
        <v>7.7061900000000003E-2</v>
      </c>
      <c r="H81" s="2" t="s">
        <v>375</v>
      </c>
    </row>
    <row r="82" spans="2:8" ht="18" x14ac:dyDescent="0.35">
      <c r="B82" s="2" t="s">
        <v>75</v>
      </c>
      <c r="C82">
        <f t="shared" si="3"/>
        <v>3082476</v>
      </c>
      <c r="E82" s="2" t="s">
        <v>375</v>
      </c>
      <c r="F82">
        <f t="shared" si="4"/>
        <v>7.7061900000000003E-2</v>
      </c>
      <c r="G82">
        <f t="shared" si="5"/>
        <v>0.47139502500000002</v>
      </c>
      <c r="H82" s="2" t="s">
        <v>376</v>
      </c>
    </row>
    <row r="83" spans="2:8" ht="18" x14ac:dyDescent="0.35">
      <c r="B83" s="2" t="s">
        <v>76</v>
      </c>
      <c r="C83">
        <f t="shared" si="3"/>
        <v>18855801</v>
      </c>
      <c r="E83" s="2" t="s">
        <v>376</v>
      </c>
      <c r="F83">
        <f t="shared" si="4"/>
        <v>0.47139502500000002</v>
      </c>
      <c r="G83">
        <f t="shared" si="5"/>
        <v>0.46904689999999999</v>
      </c>
      <c r="H83" s="2" t="s">
        <v>377</v>
      </c>
    </row>
    <row r="84" spans="2:8" ht="18" x14ac:dyDescent="0.35">
      <c r="B84" s="2" t="s">
        <v>77</v>
      </c>
      <c r="C84">
        <f t="shared" si="3"/>
        <v>18761876</v>
      </c>
      <c r="E84" s="2" t="s">
        <v>377</v>
      </c>
      <c r="F84">
        <f t="shared" si="4"/>
        <v>0.46904689999999999</v>
      </c>
      <c r="G84">
        <f t="shared" si="5"/>
        <v>0.302330025</v>
      </c>
      <c r="H84" s="2" t="s">
        <v>378</v>
      </c>
    </row>
    <row r="85" spans="2:8" ht="18" x14ac:dyDescent="0.35">
      <c r="B85" s="2" t="s">
        <v>78</v>
      </c>
      <c r="C85">
        <f t="shared" si="3"/>
        <v>12093201</v>
      </c>
      <c r="E85" s="2" t="s">
        <v>378</v>
      </c>
      <c r="F85">
        <f t="shared" si="4"/>
        <v>0.302330025</v>
      </c>
      <c r="G85">
        <f t="shared" si="5"/>
        <v>0.46543190000000001</v>
      </c>
      <c r="H85" s="2" t="s">
        <v>379</v>
      </c>
    </row>
    <row r="86" spans="2:8" ht="18" x14ac:dyDescent="0.35">
      <c r="B86" s="2" t="s">
        <v>79</v>
      </c>
      <c r="C86">
        <f t="shared" si="3"/>
        <v>18617276</v>
      </c>
      <c r="E86" s="2" t="s">
        <v>379</v>
      </c>
      <c r="F86">
        <f t="shared" si="4"/>
        <v>0.46543190000000001</v>
      </c>
      <c r="G86">
        <f t="shared" si="5"/>
        <v>4.5665024999999998E-2</v>
      </c>
      <c r="H86" s="2" t="s">
        <v>380</v>
      </c>
    </row>
    <row r="87" spans="2:8" ht="18" x14ac:dyDescent="0.35">
      <c r="B87" s="2" t="s">
        <v>80</v>
      </c>
      <c r="C87">
        <f t="shared" si="3"/>
        <v>1826601</v>
      </c>
      <c r="E87" s="2" t="s">
        <v>380</v>
      </c>
      <c r="F87">
        <f t="shared" si="4"/>
        <v>4.5665024999999998E-2</v>
      </c>
      <c r="G87">
        <f t="shared" si="5"/>
        <v>0.24221690000000001</v>
      </c>
      <c r="H87" s="2" t="s">
        <v>381</v>
      </c>
    </row>
    <row r="88" spans="2:8" ht="18" x14ac:dyDescent="0.35">
      <c r="B88" s="2" t="s">
        <v>81</v>
      </c>
      <c r="C88">
        <f t="shared" si="3"/>
        <v>9688676</v>
      </c>
      <c r="E88" s="2" t="s">
        <v>381</v>
      </c>
      <c r="F88">
        <f t="shared" si="4"/>
        <v>0.24221690000000001</v>
      </c>
      <c r="G88">
        <f t="shared" si="5"/>
        <v>0.19740002500000001</v>
      </c>
      <c r="H88" s="2" t="s">
        <v>382</v>
      </c>
    </row>
    <row r="89" spans="2:8" ht="18" x14ac:dyDescent="0.35">
      <c r="B89" s="2" t="s">
        <v>82</v>
      </c>
      <c r="C89">
        <f t="shared" si="3"/>
        <v>7896001</v>
      </c>
      <c r="E89" s="2" t="s">
        <v>382</v>
      </c>
      <c r="F89">
        <f t="shared" si="4"/>
        <v>0.19740002500000001</v>
      </c>
      <c r="G89">
        <f t="shared" si="5"/>
        <v>1.54019E-2</v>
      </c>
      <c r="H89" s="2" t="s">
        <v>383</v>
      </c>
    </row>
    <row r="90" spans="2:8" ht="18" x14ac:dyDescent="0.35">
      <c r="B90" s="2" t="s">
        <v>83</v>
      </c>
      <c r="C90">
        <f t="shared" si="3"/>
        <v>616076</v>
      </c>
      <c r="E90" s="2" t="s">
        <v>383</v>
      </c>
      <c r="F90">
        <f t="shared" si="4"/>
        <v>1.54019E-2</v>
      </c>
      <c r="G90">
        <f t="shared" si="5"/>
        <v>9.3535024999999994E-2</v>
      </c>
      <c r="H90" s="2" t="s">
        <v>384</v>
      </c>
    </row>
    <row r="91" spans="2:8" ht="18" x14ac:dyDescent="0.35">
      <c r="B91" s="2" t="s">
        <v>84</v>
      </c>
      <c r="C91">
        <f t="shared" si="3"/>
        <v>3741401</v>
      </c>
      <c r="E91" s="2" t="s">
        <v>384</v>
      </c>
      <c r="F91">
        <f t="shared" si="4"/>
        <v>9.3535024999999994E-2</v>
      </c>
      <c r="G91">
        <f t="shared" si="5"/>
        <v>0.64098690000000003</v>
      </c>
      <c r="H91" s="2" t="s">
        <v>385</v>
      </c>
    </row>
    <row r="92" spans="2:8" ht="18" x14ac:dyDescent="0.35">
      <c r="B92" s="2" t="s">
        <v>85</v>
      </c>
      <c r="C92">
        <f t="shared" si="3"/>
        <v>25639476</v>
      </c>
      <c r="E92" s="2" t="s">
        <v>385</v>
      </c>
      <c r="F92">
        <f t="shared" si="4"/>
        <v>0.64098690000000003</v>
      </c>
      <c r="G92">
        <f t="shared" si="5"/>
        <v>0.51007002499999998</v>
      </c>
      <c r="H92" s="2" t="s">
        <v>386</v>
      </c>
    </row>
    <row r="93" spans="2:8" ht="18" x14ac:dyDescent="0.35">
      <c r="B93" s="2" t="s">
        <v>86</v>
      </c>
      <c r="C93">
        <f t="shared" si="3"/>
        <v>20402801</v>
      </c>
      <c r="E93" s="2" t="s">
        <v>386</v>
      </c>
      <c r="F93">
        <f t="shared" si="4"/>
        <v>0.51007002499999998</v>
      </c>
      <c r="G93">
        <f t="shared" si="5"/>
        <v>0.21497189999999999</v>
      </c>
      <c r="H93" s="2" t="s">
        <v>387</v>
      </c>
    </row>
    <row r="94" spans="2:8" ht="18" x14ac:dyDescent="0.35">
      <c r="B94" s="2" t="s">
        <v>87</v>
      </c>
      <c r="C94">
        <f t="shared" si="3"/>
        <v>8598876</v>
      </c>
      <c r="E94" s="2" t="s">
        <v>387</v>
      </c>
      <c r="F94">
        <f t="shared" si="4"/>
        <v>0.21497189999999999</v>
      </c>
      <c r="G94">
        <f t="shared" si="5"/>
        <v>0.263005025</v>
      </c>
      <c r="H94" s="2" t="s">
        <v>388</v>
      </c>
    </row>
    <row r="95" spans="2:8" ht="18" x14ac:dyDescent="0.35">
      <c r="B95" s="2" t="s">
        <v>88</v>
      </c>
      <c r="C95">
        <f t="shared" si="3"/>
        <v>10520201</v>
      </c>
      <c r="E95" s="2" t="s">
        <v>388</v>
      </c>
      <c r="F95">
        <f t="shared" si="4"/>
        <v>0.263005025</v>
      </c>
      <c r="G95">
        <f t="shared" si="5"/>
        <v>0.67335690000000004</v>
      </c>
      <c r="H95" s="2" t="s">
        <v>389</v>
      </c>
    </row>
    <row r="96" spans="2:8" ht="18" x14ac:dyDescent="0.35">
      <c r="B96" s="2" t="s">
        <v>89</v>
      </c>
      <c r="C96">
        <f t="shared" si="3"/>
        <v>26934276</v>
      </c>
      <c r="E96" s="2" t="s">
        <v>389</v>
      </c>
      <c r="F96">
        <f t="shared" si="4"/>
        <v>0.67335690000000004</v>
      </c>
      <c r="G96">
        <f t="shared" si="5"/>
        <v>0.80834002500000002</v>
      </c>
      <c r="H96" s="2" t="s">
        <v>390</v>
      </c>
    </row>
    <row r="97" spans="2:8" ht="18" x14ac:dyDescent="0.35">
      <c r="B97" s="2" t="s">
        <v>90</v>
      </c>
      <c r="C97">
        <f t="shared" si="3"/>
        <v>32333601</v>
      </c>
      <c r="E97" s="2" t="s">
        <v>390</v>
      </c>
      <c r="F97">
        <f t="shared" si="4"/>
        <v>0.80834002500000002</v>
      </c>
      <c r="G97">
        <f t="shared" si="5"/>
        <v>0.39214189999999999</v>
      </c>
      <c r="H97" s="2" t="s">
        <v>391</v>
      </c>
    </row>
    <row r="98" spans="2:8" ht="18" x14ac:dyDescent="0.35">
      <c r="B98" s="2" t="s">
        <v>91</v>
      </c>
      <c r="C98">
        <f t="shared" si="3"/>
        <v>15685676</v>
      </c>
      <c r="E98" s="2" t="s">
        <v>391</v>
      </c>
      <c r="F98">
        <f t="shared" si="4"/>
        <v>0.39214189999999999</v>
      </c>
      <c r="G98">
        <f t="shared" si="5"/>
        <v>0.84207502499999998</v>
      </c>
      <c r="H98" s="2" t="s">
        <v>392</v>
      </c>
    </row>
    <row r="99" spans="2:8" ht="18" x14ac:dyDescent="0.35">
      <c r="B99" s="2" t="s">
        <v>92</v>
      </c>
      <c r="C99">
        <f t="shared" si="3"/>
        <v>33683001</v>
      </c>
      <c r="E99" s="2" t="s">
        <v>392</v>
      </c>
      <c r="F99">
        <f t="shared" si="4"/>
        <v>0.84207502499999998</v>
      </c>
      <c r="G99">
        <f t="shared" si="5"/>
        <v>0.78732690000000005</v>
      </c>
      <c r="H99" s="2" t="s">
        <v>393</v>
      </c>
    </row>
    <row r="100" spans="2:8" ht="18" x14ac:dyDescent="0.35">
      <c r="B100" s="2" t="s">
        <v>93</v>
      </c>
      <c r="C100">
        <f t="shared" si="3"/>
        <v>31493076</v>
      </c>
      <c r="E100" s="2" t="s">
        <v>393</v>
      </c>
      <c r="F100">
        <f t="shared" si="4"/>
        <v>0.78732690000000005</v>
      </c>
      <c r="G100">
        <f t="shared" si="5"/>
        <v>0.90021002500000002</v>
      </c>
      <c r="H100" s="2" t="s">
        <v>394</v>
      </c>
    </row>
    <row r="101" spans="2:8" ht="18" x14ac:dyDescent="0.35">
      <c r="B101" s="2" t="s">
        <v>94</v>
      </c>
      <c r="C101">
        <f t="shared" si="3"/>
        <v>36008401</v>
      </c>
      <c r="E101" s="2" t="s">
        <v>394</v>
      </c>
      <c r="F101">
        <f t="shared" si="4"/>
        <v>0.90021002500000002</v>
      </c>
      <c r="G101">
        <f t="shared" si="5"/>
        <v>0.9149119</v>
      </c>
      <c r="H101" s="2" t="s">
        <v>395</v>
      </c>
    </row>
    <row r="102" spans="2:8" ht="18" x14ac:dyDescent="0.35">
      <c r="B102" s="2" t="s">
        <v>95</v>
      </c>
      <c r="C102">
        <f t="shared" si="3"/>
        <v>36596476</v>
      </c>
      <c r="E102" s="2" t="s">
        <v>395</v>
      </c>
      <c r="F102">
        <f t="shared" si="4"/>
        <v>0.9149119</v>
      </c>
      <c r="G102">
        <f t="shared" si="5"/>
        <v>0.95874502500000003</v>
      </c>
      <c r="H102" s="2" t="s">
        <v>396</v>
      </c>
    </row>
    <row r="103" spans="2:8" ht="18" x14ac:dyDescent="0.35">
      <c r="B103" s="2" t="s">
        <v>96</v>
      </c>
      <c r="C103">
        <f t="shared" si="3"/>
        <v>38349801</v>
      </c>
      <c r="E103" s="2" t="s">
        <v>396</v>
      </c>
      <c r="F103">
        <f t="shared" si="4"/>
        <v>0.95874502500000003</v>
      </c>
      <c r="G103">
        <f t="shared" si="5"/>
        <v>7.0896899999999999E-2</v>
      </c>
      <c r="H103" s="2" t="s">
        <v>397</v>
      </c>
    </row>
    <row r="104" spans="2:8" ht="18" x14ac:dyDescent="0.35">
      <c r="B104" s="2" t="s">
        <v>97</v>
      </c>
      <c r="C104">
        <f t="shared" si="3"/>
        <v>2835876</v>
      </c>
      <c r="E104" s="2" t="s">
        <v>397</v>
      </c>
      <c r="F104">
        <f t="shared" si="4"/>
        <v>7.0896899999999999E-2</v>
      </c>
      <c r="G104">
        <f t="shared" si="5"/>
        <v>3.3680025000000002E-2</v>
      </c>
      <c r="H104" s="2" t="s">
        <v>398</v>
      </c>
    </row>
    <row r="105" spans="2:8" ht="18" x14ac:dyDescent="0.35">
      <c r="B105" s="2" t="s">
        <v>98</v>
      </c>
      <c r="C105">
        <f t="shared" si="3"/>
        <v>1347201</v>
      </c>
      <c r="E105" s="2" t="s">
        <v>398</v>
      </c>
      <c r="F105">
        <f t="shared" si="4"/>
        <v>3.3680025000000002E-2</v>
      </c>
      <c r="G105">
        <f t="shared" si="5"/>
        <v>0.39128190000000002</v>
      </c>
      <c r="H105" s="2" t="s">
        <v>399</v>
      </c>
    </row>
    <row r="106" spans="2:8" ht="18" x14ac:dyDescent="0.35">
      <c r="B106" s="2" t="s">
        <v>99</v>
      </c>
      <c r="C106">
        <f t="shared" si="3"/>
        <v>15651276</v>
      </c>
      <c r="E106" s="2" t="s">
        <v>399</v>
      </c>
      <c r="F106">
        <f t="shared" si="4"/>
        <v>0.39128190000000002</v>
      </c>
      <c r="G106">
        <f t="shared" si="5"/>
        <v>0.78101502499999997</v>
      </c>
      <c r="H106" s="2" t="s">
        <v>400</v>
      </c>
    </row>
    <row r="107" spans="2:8" ht="18" x14ac:dyDescent="0.35">
      <c r="B107" s="2" t="s">
        <v>100</v>
      </c>
      <c r="C107">
        <f t="shared" si="3"/>
        <v>31240601</v>
      </c>
      <c r="E107" s="2" t="s">
        <v>400</v>
      </c>
      <c r="F107">
        <f t="shared" si="4"/>
        <v>0.78101502499999997</v>
      </c>
      <c r="G107">
        <f t="shared" si="5"/>
        <v>0.45206689999999999</v>
      </c>
      <c r="H107" s="2" t="s">
        <v>401</v>
      </c>
    </row>
    <row r="108" spans="2:8" ht="18" x14ac:dyDescent="0.35">
      <c r="B108" s="2" t="s">
        <v>101</v>
      </c>
      <c r="C108">
        <f t="shared" si="3"/>
        <v>18082676</v>
      </c>
      <c r="E108" s="2" t="s">
        <v>401</v>
      </c>
      <c r="F108">
        <f t="shared" si="4"/>
        <v>0.45206689999999999</v>
      </c>
      <c r="G108">
        <f t="shared" si="5"/>
        <v>9.6750025000000003E-2</v>
      </c>
      <c r="H108" s="2" t="s">
        <v>402</v>
      </c>
    </row>
    <row r="109" spans="2:8" ht="18" x14ac:dyDescent="0.35">
      <c r="B109" s="2" t="s">
        <v>102</v>
      </c>
      <c r="C109">
        <f t="shared" si="3"/>
        <v>3870001</v>
      </c>
      <c r="E109" s="2" t="s">
        <v>402</v>
      </c>
      <c r="F109">
        <f t="shared" si="4"/>
        <v>9.6750025000000003E-2</v>
      </c>
      <c r="G109">
        <f t="shared" si="5"/>
        <v>0.86925189999999997</v>
      </c>
      <c r="H109" s="2" t="s">
        <v>403</v>
      </c>
    </row>
    <row r="110" spans="2:8" ht="18" x14ac:dyDescent="0.35">
      <c r="B110" s="2" t="s">
        <v>103</v>
      </c>
      <c r="C110">
        <f t="shared" si="3"/>
        <v>34770076</v>
      </c>
      <c r="E110" s="2" t="s">
        <v>403</v>
      </c>
      <c r="F110">
        <f t="shared" si="4"/>
        <v>0.86925189999999997</v>
      </c>
      <c r="G110">
        <f t="shared" si="5"/>
        <v>0.71688502499999995</v>
      </c>
      <c r="H110" s="2" t="s">
        <v>404</v>
      </c>
    </row>
    <row r="111" spans="2:8" ht="18" x14ac:dyDescent="0.35">
      <c r="B111" s="2" t="s">
        <v>104</v>
      </c>
      <c r="C111">
        <f t="shared" si="3"/>
        <v>28675401</v>
      </c>
      <c r="E111" s="2" t="s">
        <v>404</v>
      </c>
      <c r="F111">
        <f t="shared" si="4"/>
        <v>0.71688502499999995</v>
      </c>
      <c r="G111">
        <f t="shared" si="5"/>
        <v>0.89883690000000005</v>
      </c>
      <c r="H111" s="2" t="s">
        <v>405</v>
      </c>
    </row>
    <row r="112" spans="2:8" ht="18" x14ac:dyDescent="0.35">
      <c r="B112" s="2" t="s">
        <v>105</v>
      </c>
      <c r="C112">
        <f t="shared" si="3"/>
        <v>35953476</v>
      </c>
      <c r="E112" s="2" t="s">
        <v>405</v>
      </c>
      <c r="F112">
        <f t="shared" si="4"/>
        <v>0.89883690000000005</v>
      </c>
      <c r="G112">
        <f t="shared" si="5"/>
        <v>0.81742002499999999</v>
      </c>
      <c r="H112" s="2" t="s">
        <v>406</v>
      </c>
    </row>
    <row r="113" spans="2:8" ht="18" x14ac:dyDescent="0.35">
      <c r="B113" s="2" t="s">
        <v>106</v>
      </c>
      <c r="C113">
        <f t="shared" si="3"/>
        <v>32696801</v>
      </c>
      <c r="E113" s="2" t="s">
        <v>406</v>
      </c>
      <c r="F113">
        <f t="shared" si="4"/>
        <v>0.81742002499999999</v>
      </c>
      <c r="G113">
        <f t="shared" si="5"/>
        <v>3.6821899999999998E-2</v>
      </c>
      <c r="H113" s="2" t="s">
        <v>407</v>
      </c>
    </row>
    <row r="114" spans="2:8" ht="18" x14ac:dyDescent="0.35">
      <c r="B114" s="2" t="s">
        <v>107</v>
      </c>
      <c r="C114">
        <f t="shared" si="3"/>
        <v>1472876</v>
      </c>
      <c r="E114" s="2" t="s">
        <v>407</v>
      </c>
      <c r="F114">
        <f t="shared" si="4"/>
        <v>3.6821899999999998E-2</v>
      </c>
      <c r="G114">
        <f t="shared" si="5"/>
        <v>0.61435502500000005</v>
      </c>
      <c r="H114" s="2" t="s">
        <v>408</v>
      </c>
    </row>
    <row r="115" spans="2:8" ht="18" x14ac:dyDescent="0.35">
      <c r="B115" s="2" t="s">
        <v>108</v>
      </c>
      <c r="C115">
        <f t="shared" si="3"/>
        <v>24574201</v>
      </c>
      <c r="E115" s="2" t="s">
        <v>408</v>
      </c>
      <c r="F115">
        <f t="shared" si="4"/>
        <v>0.61435502500000005</v>
      </c>
      <c r="G115">
        <f t="shared" si="5"/>
        <v>0.6192069</v>
      </c>
      <c r="H115" s="2" t="s">
        <v>409</v>
      </c>
    </row>
    <row r="116" spans="2:8" ht="18" x14ac:dyDescent="0.35">
      <c r="B116" s="2" t="s">
        <v>109</v>
      </c>
      <c r="C116">
        <f t="shared" si="3"/>
        <v>24768276</v>
      </c>
      <c r="E116" s="2" t="s">
        <v>409</v>
      </c>
      <c r="F116">
        <f t="shared" si="4"/>
        <v>0.6192069</v>
      </c>
      <c r="G116">
        <f t="shared" si="5"/>
        <v>0.96369002500000001</v>
      </c>
      <c r="H116" s="2" t="s">
        <v>410</v>
      </c>
    </row>
    <row r="117" spans="2:8" ht="18" x14ac:dyDescent="0.35">
      <c r="B117" s="2" t="s">
        <v>110</v>
      </c>
      <c r="C117">
        <f t="shared" si="3"/>
        <v>38547601</v>
      </c>
      <c r="E117" s="2" t="s">
        <v>410</v>
      </c>
      <c r="F117">
        <f t="shared" si="4"/>
        <v>0.96369002500000001</v>
      </c>
      <c r="G117">
        <f t="shared" si="5"/>
        <v>0.42199189999999998</v>
      </c>
      <c r="H117" s="2" t="s">
        <v>411</v>
      </c>
    </row>
    <row r="118" spans="2:8" ht="18" x14ac:dyDescent="0.35">
      <c r="B118" s="2" t="s">
        <v>111</v>
      </c>
      <c r="C118">
        <f t="shared" si="3"/>
        <v>16879676</v>
      </c>
      <c r="E118" s="2" t="s">
        <v>411</v>
      </c>
      <c r="F118">
        <f t="shared" si="4"/>
        <v>0.42199189999999998</v>
      </c>
      <c r="G118">
        <f t="shared" si="5"/>
        <v>0.96142502500000004</v>
      </c>
      <c r="H118" s="2" t="s">
        <v>412</v>
      </c>
    </row>
    <row r="119" spans="2:8" ht="18" x14ac:dyDescent="0.35">
      <c r="B119" s="2" t="s">
        <v>112</v>
      </c>
      <c r="C119">
        <f t="shared" si="3"/>
        <v>38457001</v>
      </c>
      <c r="E119" s="2" t="s">
        <v>412</v>
      </c>
      <c r="F119">
        <f t="shared" si="4"/>
        <v>0.96142502500000004</v>
      </c>
      <c r="G119">
        <f t="shared" si="5"/>
        <v>0.26117689999999999</v>
      </c>
      <c r="H119" s="2" t="s">
        <v>413</v>
      </c>
    </row>
    <row r="120" spans="2:8" ht="18" x14ac:dyDescent="0.35">
      <c r="B120" s="2" t="s">
        <v>113</v>
      </c>
      <c r="C120">
        <f t="shared" si="3"/>
        <v>10447076</v>
      </c>
      <c r="E120" s="2" t="s">
        <v>413</v>
      </c>
      <c r="F120">
        <f t="shared" si="4"/>
        <v>0.26117689999999999</v>
      </c>
      <c r="G120">
        <f t="shared" si="5"/>
        <v>0.543560025</v>
      </c>
      <c r="H120" s="2" t="s">
        <v>414</v>
      </c>
    </row>
    <row r="121" spans="2:8" ht="18" x14ac:dyDescent="0.35">
      <c r="B121" s="2" t="s">
        <v>114</v>
      </c>
      <c r="C121">
        <f t="shared" si="3"/>
        <v>21742401</v>
      </c>
      <c r="E121" s="2" t="s">
        <v>414</v>
      </c>
      <c r="F121">
        <f t="shared" si="4"/>
        <v>0.543560025</v>
      </c>
      <c r="G121">
        <f t="shared" si="5"/>
        <v>0.59276189999999995</v>
      </c>
      <c r="H121" s="2" t="s">
        <v>415</v>
      </c>
    </row>
    <row r="122" spans="2:8" ht="18" x14ac:dyDescent="0.35">
      <c r="B122" s="2" t="s">
        <v>115</v>
      </c>
      <c r="C122">
        <f t="shared" si="3"/>
        <v>23710476</v>
      </c>
      <c r="E122" s="2" t="s">
        <v>415</v>
      </c>
      <c r="F122">
        <f t="shared" si="4"/>
        <v>0.59276189999999995</v>
      </c>
      <c r="G122">
        <f t="shared" si="5"/>
        <v>8.6095025000000006E-2</v>
      </c>
      <c r="H122" s="2" t="s">
        <v>416</v>
      </c>
    </row>
    <row r="123" spans="2:8" ht="18" x14ac:dyDescent="0.35">
      <c r="B123" s="2" t="s">
        <v>116</v>
      </c>
      <c r="C123">
        <f t="shared" si="3"/>
        <v>3443801</v>
      </c>
      <c r="E123" s="2" t="s">
        <v>416</v>
      </c>
      <c r="F123">
        <f t="shared" si="4"/>
        <v>8.6095025000000006E-2</v>
      </c>
      <c r="G123">
        <f t="shared" si="5"/>
        <v>0.1127469</v>
      </c>
      <c r="H123" s="2" t="s">
        <v>417</v>
      </c>
    </row>
    <row r="124" spans="2:8" ht="18" x14ac:dyDescent="0.35">
      <c r="B124" s="2" t="s">
        <v>117</v>
      </c>
      <c r="C124">
        <f t="shared" si="3"/>
        <v>4509876</v>
      </c>
      <c r="E124" s="2" t="s">
        <v>417</v>
      </c>
      <c r="F124">
        <f t="shared" si="4"/>
        <v>0.1127469</v>
      </c>
      <c r="G124">
        <f t="shared" si="5"/>
        <v>5.0300249999999996E-3</v>
      </c>
      <c r="H124" s="2" t="s">
        <v>418</v>
      </c>
    </row>
    <row r="125" spans="2:8" ht="18" x14ac:dyDescent="0.35">
      <c r="B125" s="2" t="s">
        <v>118</v>
      </c>
      <c r="C125">
        <f t="shared" si="3"/>
        <v>201201</v>
      </c>
      <c r="E125" s="2" t="s">
        <v>418</v>
      </c>
      <c r="F125">
        <f t="shared" si="4"/>
        <v>5.0300249999999996E-3</v>
      </c>
      <c r="G125">
        <f t="shared" si="5"/>
        <v>0.3571319</v>
      </c>
      <c r="H125" s="2" t="s">
        <v>419</v>
      </c>
    </row>
    <row r="126" spans="2:8" ht="18" x14ac:dyDescent="0.35">
      <c r="B126" s="2" t="s">
        <v>119</v>
      </c>
      <c r="C126">
        <f t="shared" si="3"/>
        <v>14285276</v>
      </c>
      <c r="E126" s="2" t="s">
        <v>419</v>
      </c>
      <c r="F126">
        <f t="shared" si="4"/>
        <v>0.3571319</v>
      </c>
      <c r="G126">
        <f t="shared" si="5"/>
        <v>0.356365025</v>
      </c>
      <c r="H126" s="2" t="s">
        <v>420</v>
      </c>
    </row>
    <row r="127" spans="2:8" ht="18" x14ac:dyDescent="0.35">
      <c r="B127" s="2" t="s">
        <v>120</v>
      </c>
      <c r="C127">
        <f t="shared" si="3"/>
        <v>14254601</v>
      </c>
      <c r="E127" s="2" t="s">
        <v>420</v>
      </c>
      <c r="F127">
        <f t="shared" si="4"/>
        <v>0.356365025</v>
      </c>
      <c r="G127">
        <f t="shared" si="5"/>
        <v>0.30191689999999999</v>
      </c>
      <c r="H127" s="2" t="s">
        <v>421</v>
      </c>
    </row>
    <row r="128" spans="2:8" ht="18" x14ac:dyDescent="0.35">
      <c r="B128" s="2" t="s">
        <v>121</v>
      </c>
      <c r="C128">
        <f t="shared" si="3"/>
        <v>12076676</v>
      </c>
      <c r="E128" s="2" t="s">
        <v>421</v>
      </c>
      <c r="F128">
        <f t="shared" si="4"/>
        <v>0.30191689999999999</v>
      </c>
      <c r="G128">
        <f t="shared" si="5"/>
        <v>0.436100025</v>
      </c>
      <c r="H128" s="2" t="s">
        <v>422</v>
      </c>
    </row>
    <row r="129" spans="2:8" ht="18" x14ac:dyDescent="0.35">
      <c r="B129" s="2" t="s">
        <v>122</v>
      </c>
      <c r="C129">
        <f t="shared" si="3"/>
        <v>17444001</v>
      </c>
      <c r="E129" s="2" t="s">
        <v>422</v>
      </c>
      <c r="F129">
        <f t="shared" si="4"/>
        <v>0.436100025</v>
      </c>
      <c r="G129">
        <f t="shared" si="5"/>
        <v>0.96310189999999996</v>
      </c>
      <c r="H129" s="2" t="s">
        <v>423</v>
      </c>
    </row>
    <row r="130" spans="2:8" ht="18" x14ac:dyDescent="0.35">
      <c r="B130" s="2" t="s">
        <v>123</v>
      </c>
      <c r="C130">
        <f t="shared" si="3"/>
        <v>38524076</v>
      </c>
      <c r="E130" s="2" t="s">
        <v>423</v>
      </c>
      <c r="F130">
        <f t="shared" si="4"/>
        <v>0.96310189999999996</v>
      </c>
      <c r="G130">
        <f t="shared" si="5"/>
        <v>0.380235025</v>
      </c>
      <c r="H130" s="2" t="s">
        <v>424</v>
      </c>
    </row>
    <row r="131" spans="2:8" ht="18" x14ac:dyDescent="0.35">
      <c r="B131" s="2" t="s">
        <v>124</v>
      </c>
      <c r="C131">
        <f t="shared" si="3"/>
        <v>15209401</v>
      </c>
      <c r="E131" s="2" t="s">
        <v>424</v>
      </c>
      <c r="F131">
        <f t="shared" si="4"/>
        <v>0.380235025</v>
      </c>
      <c r="G131">
        <f t="shared" si="5"/>
        <v>0.99668690000000004</v>
      </c>
      <c r="H131" s="2" t="s">
        <v>425</v>
      </c>
    </row>
    <row r="132" spans="2:8" ht="18" x14ac:dyDescent="0.35">
      <c r="B132" s="2" t="s">
        <v>125</v>
      </c>
      <c r="C132">
        <f t="shared" si="3"/>
        <v>39867476</v>
      </c>
      <c r="E132" s="2" t="s">
        <v>425</v>
      </c>
      <c r="F132">
        <f t="shared" si="4"/>
        <v>0.99668690000000004</v>
      </c>
      <c r="G132">
        <f t="shared" si="5"/>
        <v>0.76477002500000002</v>
      </c>
      <c r="H132" s="2" t="s">
        <v>426</v>
      </c>
    </row>
    <row r="133" spans="2:8" ht="18" x14ac:dyDescent="0.35">
      <c r="B133" s="2" t="s">
        <v>126</v>
      </c>
      <c r="C133">
        <f t="shared" si="3"/>
        <v>30590801</v>
      </c>
      <c r="E133" s="2" t="s">
        <v>426</v>
      </c>
      <c r="F133">
        <f t="shared" si="4"/>
        <v>0.76477002500000002</v>
      </c>
      <c r="G133">
        <f t="shared" si="5"/>
        <v>0.29867189999999999</v>
      </c>
      <c r="H133" s="2" t="s">
        <v>427</v>
      </c>
    </row>
    <row r="134" spans="2:8" ht="18" x14ac:dyDescent="0.35">
      <c r="B134" s="2" t="s">
        <v>127</v>
      </c>
      <c r="C134">
        <f t="shared" si="3"/>
        <v>11946876</v>
      </c>
      <c r="E134" s="2" t="s">
        <v>427</v>
      </c>
      <c r="F134">
        <f t="shared" si="4"/>
        <v>0.29867189999999999</v>
      </c>
      <c r="G134">
        <f t="shared" si="5"/>
        <v>0.20570502500000001</v>
      </c>
      <c r="H134" s="2" t="s">
        <v>428</v>
      </c>
    </row>
    <row r="135" spans="2:8" ht="18" x14ac:dyDescent="0.35">
      <c r="B135" s="2" t="s">
        <v>128</v>
      </c>
      <c r="C135">
        <f t="shared" si="3"/>
        <v>8228201</v>
      </c>
      <c r="E135" s="2" t="s">
        <v>428</v>
      </c>
      <c r="F135">
        <f t="shared" si="4"/>
        <v>0.20570502500000001</v>
      </c>
      <c r="G135">
        <f t="shared" si="5"/>
        <v>0.60505690000000001</v>
      </c>
      <c r="H135" s="2" t="s">
        <v>429</v>
      </c>
    </row>
    <row r="136" spans="2:8" ht="18" x14ac:dyDescent="0.35">
      <c r="B136" s="2" t="s">
        <v>129</v>
      </c>
      <c r="C136">
        <f t="shared" si="3"/>
        <v>24202276</v>
      </c>
      <c r="E136" s="2" t="s">
        <v>429</v>
      </c>
      <c r="F136">
        <f t="shared" si="4"/>
        <v>0.60505690000000001</v>
      </c>
      <c r="G136">
        <f t="shared" si="5"/>
        <v>0.95904002499999996</v>
      </c>
      <c r="H136" s="2" t="s">
        <v>430</v>
      </c>
    </row>
    <row r="137" spans="2:8" ht="18" x14ac:dyDescent="0.35">
      <c r="B137" s="2" t="s">
        <v>130</v>
      </c>
      <c r="C137">
        <f t="shared" si="3"/>
        <v>38361601</v>
      </c>
      <c r="E137" s="2" t="s">
        <v>430</v>
      </c>
      <c r="F137">
        <f t="shared" si="4"/>
        <v>0.95904002499999996</v>
      </c>
      <c r="G137">
        <f t="shared" si="5"/>
        <v>9.1841900000000004E-2</v>
      </c>
      <c r="H137" s="2" t="s">
        <v>431</v>
      </c>
    </row>
    <row r="138" spans="2:8" ht="18" x14ac:dyDescent="0.35">
      <c r="B138" s="2" t="s">
        <v>131</v>
      </c>
      <c r="C138">
        <f t="shared" ref="C138:C201" si="6">MOD(($C$5*C137+$C$6),$C$7)</f>
        <v>3673676</v>
      </c>
      <c r="E138" s="2" t="s">
        <v>431</v>
      </c>
      <c r="F138">
        <f t="shared" ref="F138:F201" si="7">C138/$C$7</f>
        <v>9.1841900000000004E-2</v>
      </c>
      <c r="G138">
        <f t="shared" ref="G138:G201" si="8">F139</f>
        <v>0.52077502499999995</v>
      </c>
      <c r="H138" s="2" t="s">
        <v>432</v>
      </c>
    </row>
    <row r="139" spans="2:8" ht="18" x14ac:dyDescent="0.35">
      <c r="B139" s="2" t="s">
        <v>132</v>
      </c>
      <c r="C139">
        <f t="shared" si="6"/>
        <v>20831001</v>
      </c>
      <c r="E139" s="2" t="s">
        <v>432</v>
      </c>
      <c r="F139">
        <f t="shared" si="7"/>
        <v>0.52077502499999995</v>
      </c>
      <c r="G139">
        <f t="shared" si="8"/>
        <v>0.97502690000000003</v>
      </c>
      <c r="H139" s="2" t="s">
        <v>433</v>
      </c>
    </row>
    <row r="140" spans="2:8" ht="18" x14ac:dyDescent="0.35">
      <c r="B140" s="2" t="s">
        <v>133</v>
      </c>
      <c r="C140">
        <f t="shared" si="6"/>
        <v>39001076</v>
      </c>
      <c r="E140" s="2" t="s">
        <v>433</v>
      </c>
      <c r="F140">
        <f t="shared" si="7"/>
        <v>0.97502690000000003</v>
      </c>
      <c r="G140">
        <f t="shared" si="8"/>
        <v>0.22691002499999999</v>
      </c>
      <c r="H140" s="2" t="s">
        <v>434</v>
      </c>
    </row>
    <row r="141" spans="2:8" ht="18" x14ac:dyDescent="0.35">
      <c r="B141" s="2" t="s">
        <v>134</v>
      </c>
      <c r="C141">
        <f t="shared" si="6"/>
        <v>9076401</v>
      </c>
      <c r="E141" s="2" t="s">
        <v>434</v>
      </c>
      <c r="F141">
        <f t="shared" si="7"/>
        <v>0.22691002499999999</v>
      </c>
      <c r="G141">
        <f t="shared" si="8"/>
        <v>0.1106119</v>
      </c>
      <c r="H141" s="2" t="s">
        <v>435</v>
      </c>
    </row>
    <row r="142" spans="2:8" ht="18" x14ac:dyDescent="0.35">
      <c r="B142" s="2" t="s">
        <v>135</v>
      </c>
      <c r="C142">
        <f t="shared" si="6"/>
        <v>4424476</v>
      </c>
      <c r="E142" s="2" t="s">
        <v>435</v>
      </c>
      <c r="F142">
        <f t="shared" si="7"/>
        <v>0.1106119</v>
      </c>
      <c r="G142">
        <f t="shared" si="8"/>
        <v>0.85344502499999997</v>
      </c>
      <c r="H142" s="2" t="s">
        <v>436</v>
      </c>
    </row>
    <row r="143" spans="2:8" ht="18" x14ac:dyDescent="0.35">
      <c r="B143" s="2" t="s">
        <v>136</v>
      </c>
      <c r="C143">
        <f t="shared" si="6"/>
        <v>34137801</v>
      </c>
      <c r="E143" s="2" t="s">
        <v>436</v>
      </c>
      <c r="F143">
        <f t="shared" si="7"/>
        <v>0.85344502499999997</v>
      </c>
      <c r="G143">
        <f t="shared" si="8"/>
        <v>0.59459689999999998</v>
      </c>
      <c r="H143" s="2" t="s">
        <v>437</v>
      </c>
    </row>
    <row r="144" spans="2:8" ht="18" x14ac:dyDescent="0.35">
      <c r="B144" s="2" t="s">
        <v>137</v>
      </c>
      <c r="C144">
        <f t="shared" si="6"/>
        <v>23783876</v>
      </c>
      <c r="E144" s="2" t="s">
        <v>437</v>
      </c>
      <c r="F144">
        <f t="shared" si="7"/>
        <v>0.59459689999999998</v>
      </c>
      <c r="G144">
        <f t="shared" si="8"/>
        <v>0.216380025</v>
      </c>
      <c r="H144" s="2" t="s">
        <v>438</v>
      </c>
    </row>
    <row r="145" spans="2:8" ht="18" x14ac:dyDescent="0.35">
      <c r="B145" s="2" t="s">
        <v>138</v>
      </c>
      <c r="C145">
        <f t="shared" si="6"/>
        <v>8655201</v>
      </c>
      <c r="E145" s="2" t="s">
        <v>438</v>
      </c>
      <c r="F145">
        <f t="shared" si="7"/>
        <v>0.216380025</v>
      </c>
      <c r="G145">
        <f t="shared" si="8"/>
        <v>0.36298190000000002</v>
      </c>
      <c r="H145" s="2" t="s">
        <v>439</v>
      </c>
    </row>
    <row r="146" spans="2:8" ht="18" x14ac:dyDescent="0.35">
      <c r="B146" s="2" t="s">
        <v>139</v>
      </c>
      <c r="C146">
        <f t="shared" si="6"/>
        <v>14519276</v>
      </c>
      <c r="E146" s="2" t="s">
        <v>439</v>
      </c>
      <c r="F146">
        <f t="shared" si="7"/>
        <v>0.36298190000000002</v>
      </c>
      <c r="G146">
        <f t="shared" si="8"/>
        <v>0.771715025</v>
      </c>
      <c r="H146" s="2" t="s">
        <v>440</v>
      </c>
    </row>
    <row r="147" spans="2:8" ht="18" x14ac:dyDescent="0.35">
      <c r="B147" s="2" t="s">
        <v>140</v>
      </c>
      <c r="C147">
        <f t="shared" si="6"/>
        <v>30868601</v>
      </c>
      <c r="E147" s="2" t="s">
        <v>440</v>
      </c>
      <c r="F147">
        <f t="shared" si="7"/>
        <v>0.771715025</v>
      </c>
      <c r="G147">
        <f t="shared" si="8"/>
        <v>0.79176690000000005</v>
      </c>
      <c r="H147" s="2" t="s">
        <v>441</v>
      </c>
    </row>
    <row r="148" spans="2:8" ht="18" x14ac:dyDescent="0.35">
      <c r="B148" s="2" t="s">
        <v>141</v>
      </c>
      <c r="C148">
        <f t="shared" si="6"/>
        <v>31670676</v>
      </c>
      <c r="E148" s="2" t="s">
        <v>441</v>
      </c>
      <c r="F148">
        <f t="shared" si="7"/>
        <v>0.79176690000000005</v>
      </c>
      <c r="G148">
        <f t="shared" si="8"/>
        <v>0.21545002499999999</v>
      </c>
      <c r="H148" s="2" t="s">
        <v>442</v>
      </c>
    </row>
    <row r="149" spans="2:8" ht="18" x14ac:dyDescent="0.35">
      <c r="B149" s="2" t="s">
        <v>142</v>
      </c>
      <c r="C149">
        <f t="shared" si="6"/>
        <v>8618001</v>
      </c>
      <c r="E149" s="2" t="s">
        <v>442</v>
      </c>
      <c r="F149">
        <f t="shared" si="7"/>
        <v>0.21545002499999999</v>
      </c>
      <c r="G149">
        <f t="shared" si="8"/>
        <v>0.29695189999999999</v>
      </c>
      <c r="H149" s="2" t="s">
        <v>443</v>
      </c>
    </row>
    <row r="150" spans="2:8" ht="18" x14ac:dyDescent="0.35">
      <c r="B150" s="2" t="s">
        <v>143</v>
      </c>
      <c r="C150">
        <f t="shared" si="6"/>
        <v>11878076</v>
      </c>
      <c r="E150" s="2" t="s">
        <v>443</v>
      </c>
      <c r="F150">
        <f t="shared" si="7"/>
        <v>0.29695189999999999</v>
      </c>
      <c r="G150">
        <f t="shared" si="8"/>
        <v>8.3585024999999993E-2</v>
      </c>
      <c r="H150" s="2" t="s">
        <v>444</v>
      </c>
    </row>
    <row r="151" spans="2:8" ht="18" x14ac:dyDescent="0.35">
      <c r="B151" s="2" t="s">
        <v>144</v>
      </c>
      <c r="C151">
        <f t="shared" si="6"/>
        <v>3343401</v>
      </c>
      <c r="E151" s="2" t="s">
        <v>444</v>
      </c>
      <c r="F151">
        <f t="shared" si="7"/>
        <v>8.3585024999999993E-2</v>
      </c>
      <c r="G151">
        <f t="shared" si="8"/>
        <v>0.9345369</v>
      </c>
      <c r="H151" s="2" t="s">
        <v>445</v>
      </c>
    </row>
    <row r="152" spans="2:8" ht="18" x14ac:dyDescent="0.35">
      <c r="B152" s="2" t="s">
        <v>145</v>
      </c>
      <c r="C152">
        <f t="shared" si="6"/>
        <v>37381476</v>
      </c>
      <c r="E152" s="2" t="s">
        <v>445</v>
      </c>
      <c r="F152">
        <f t="shared" si="7"/>
        <v>0.9345369</v>
      </c>
      <c r="G152">
        <f t="shared" si="8"/>
        <v>0.352120025</v>
      </c>
      <c r="H152" s="2" t="s">
        <v>446</v>
      </c>
    </row>
    <row r="153" spans="2:8" ht="18" x14ac:dyDescent="0.35">
      <c r="B153" s="2" t="s">
        <v>146</v>
      </c>
      <c r="C153">
        <f t="shared" si="6"/>
        <v>14084801</v>
      </c>
      <c r="E153" s="2" t="s">
        <v>446</v>
      </c>
      <c r="F153">
        <f t="shared" si="7"/>
        <v>0.352120025</v>
      </c>
      <c r="G153">
        <f t="shared" si="8"/>
        <v>5.2189999999999995E-4</v>
      </c>
      <c r="H153" s="2" t="s">
        <v>447</v>
      </c>
    </row>
    <row r="154" spans="2:8" ht="18" x14ac:dyDescent="0.35">
      <c r="B154" s="2" t="s">
        <v>147</v>
      </c>
      <c r="C154">
        <f t="shared" si="6"/>
        <v>20876</v>
      </c>
      <c r="E154" s="2" t="s">
        <v>447</v>
      </c>
      <c r="F154">
        <f t="shared" si="7"/>
        <v>5.2189999999999995E-4</v>
      </c>
      <c r="G154">
        <f t="shared" si="8"/>
        <v>3.7055024999999998E-2</v>
      </c>
      <c r="H154" s="2" t="s">
        <v>448</v>
      </c>
    </row>
    <row r="155" spans="2:8" ht="18" x14ac:dyDescent="0.35">
      <c r="B155" s="2" t="s">
        <v>148</v>
      </c>
      <c r="C155">
        <f t="shared" si="6"/>
        <v>1482201</v>
      </c>
      <c r="E155" s="2" t="s">
        <v>448</v>
      </c>
      <c r="F155">
        <f t="shared" si="7"/>
        <v>3.7055024999999998E-2</v>
      </c>
      <c r="G155">
        <f t="shared" si="8"/>
        <v>0.63090690000000005</v>
      </c>
      <c r="H155" s="2" t="s">
        <v>449</v>
      </c>
    </row>
    <row r="156" spans="2:8" ht="18" x14ac:dyDescent="0.35">
      <c r="B156" s="2" t="s">
        <v>149</v>
      </c>
      <c r="C156">
        <f t="shared" si="6"/>
        <v>25236276</v>
      </c>
      <c r="E156" s="2" t="s">
        <v>449</v>
      </c>
      <c r="F156">
        <f t="shared" si="7"/>
        <v>0.63090690000000005</v>
      </c>
      <c r="G156">
        <f t="shared" si="8"/>
        <v>0.794390025</v>
      </c>
      <c r="H156" s="2" t="s">
        <v>450</v>
      </c>
    </row>
    <row r="157" spans="2:8" ht="18" x14ac:dyDescent="0.35">
      <c r="B157" s="2" t="s">
        <v>150</v>
      </c>
      <c r="C157">
        <f t="shared" si="6"/>
        <v>31775601</v>
      </c>
      <c r="E157" s="2" t="s">
        <v>450</v>
      </c>
      <c r="F157">
        <f t="shared" si="7"/>
        <v>0.794390025</v>
      </c>
      <c r="G157">
        <f t="shared" si="8"/>
        <v>0.40169189999999999</v>
      </c>
      <c r="H157" s="2" t="s">
        <v>451</v>
      </c>
    </row>
    <row r="158" spans="2:8" ht="18" x14ac:dyDescent="0.35">
      <c r="B158" s="2" t="s">
        <v>151</v>
      </c>
      <c r="C158">
        <f t="shared" si="6"/>
        <v>16067676</v>
      </c>
      <c r="E158" s="2" t="s">
        <v>451</v>
      </c>
      <c r="F158">
        <f t="shared" si="7"/>
        <v>0.40169189999999999</v>
      </c>
      <c r="G158">
        <f t="shared" si="8"/>
        <v>0.52012502500000002</v>
      </c>
      <c r="H158" s="2" t="s">
        <v>452</v>
      </c>
    </row>
    <row r="159" spans="2:8" ht="18" x14ac:dyDescent="0.35">
      <c r="B159" s="2" t="s">
        <v>152</v>
      </c>
      <c r="C159">
        <f t="shared" si="6"/>
        <v>20805001</v>
      </c>
      <c r="E159" s="2" t="s">
        <v>452</v>
      </c>
      <c r="F159">
        <f t="shared" si="7"/>
        <v>0.52012502500000002</v>
      </c>
      <c r="G159">
        <f t="shared" si="8"/>
        <v>0.92887690000000001</v>
      </c>
      <c r="H159" s="2" t="s">
        <v>453</v>
      </c>
    </row>
    <row r="160" spans="2:8" ht="18" x14ac:dyDescent="0.35">
      <c r="B160" s="2" t="s">
        <v>153</v>
      </c>
      <c r="C160">
        <f t="shared" si="6"/>
        <v>37155076</v>
      </c>
      <c r="E160" s="2" t="s">
        <v>453</v>
      </c>
      <c r="F160">
        <f t="shared" si="7"/>
        <v>0.92887690000000001</v>
      </c>
      <c r="G160">
        <f t="shared" si="8"/>
        <v>0.95026002499999995</v>
      </c>
      <c r="H160" s="2" t="s">
        <v>454</v>
      </c>
    </row>
    <row r="161" spans="2:8" ht="18" x14ac:dyDescent="0.35">
      <c r="B161" s="2" t="s">
        <v>154</v>
      </c>
      <c r="C161">
        <f t="shared" si="6"/>
        <v>38010401</v>
      </c>
      <c r="E161" s="2" t="s">
        <v>454</v>
      </c>
      <c r="F161">
        <f t="shared" si="7"/>
        <v>0.95026002499999995</v>
      </c>
      <c r="G161">
        <f t="shared" si="8"/>
        <v>0.46846189999999999</v>
      </c>
      <c r="H161" s="2" t="s">
        <v>455</v>
      </c>
    </row>
    <row r="162" spans="2:8" ht="18" x14ac:dyDescent="0.35">
      <c r="B162" s="2" t="s">
        <v>155</v>
      </c>
      <c r="C162">
        <f t="shared" si="6"/>
        <v>18738476</v>
      </c>
      <c r="E162" s="2" t="s">
        <v>455</v>
      </c>
      <c r="F162">
        <f t="shared" si="7"/>
        <v>0.46846189999999999</v>
      </c>
      <c r="G162">
        <f t="shared" si="8"/>
        <v>0.26079502500000001</v>
      </c>
      <c r="H162" s="2" t="s">
        <v>456</v>
      </c>
    </row>
    <row r="163" spans="2:8" ht="18" x14ac:dyDescent="0.35">
      <c r="B163" s="2" t="s">
        <v>156</v>
      </c>
      <c r="C163">
        <f t="shared" si="6"/>
        <v>10431801</v>
      </c>
      <c r="E163" s="2" t="s">
        <v>456</v>
      </c>
      <c r="F163">
        <f t="shared" si="7"/>
        <v>0.26079502500000001</v>
      </c>
      <c r="G163">
        <f t="shared" si="8"/>
        <v>0.51644690000000004</v>
      </c>
      <c r="H163" s="2" t="s">
        <v>457</v>
      </c>
    </row>
    <row r="164" spans="2:8" ht="18" x14ac:dyDescent="0.35">
      <c r="B164" s="2" t="s">
        <v>157</v>
      </c>
      <c r="C164">
        <f t="shared" si="6"/>
        <v>20657876</v>
      </c>
      <c r="E164" s="2" t="s">
        <v>457</v>
      </c>
      <c r="F164">
        <f t="shared" si="7"/>
        <v>0.51644690000000004</v>
      </c>
      <c r="G164">
        <f t="shared" si="8"/>
        <v>0.667730025</v>
      </c>
      <c r="H164" s="2" t="s">
        <v>458</v>
      </c>
    </row>
    <row r="165" spans="2:8" ht="18" x14ac:dyDescent="0.35">
      <c r="B165" s="2" t="s">
        <v>158</v>
      </c>
      <c r="C165">
        <f t="shared" si="6"/>
        <v>26709201</v>
      </c>
      <c r="E165" s="2" t="s">
        <v>458</v>
      </c>
      <c r="F165">
        <f t="shared" si="7"/>
        <v>0.667730025</v>
      </c>
      <c r="G165">
        <f t="shared" si="8"/>
        <v>0.40883190000000003</v>
      </c>
      <c r="H165" s="2" t="s">
        <v>459</v>
      </c>
    </row>
    <row r="166" spans="2:8" ht="18" x14ac:dyDescent="0.35">
      <c r="B166" s="2" t="s">
        <v>159</v>
      </c>
      <c r="C166">
        <f t="shared" si="6"/>
        <v>16353276</v>
      </c>
      <c r="E166" s="2" t="s">
        <v>459</v>
      </c>
      <c r="F166">
        <f t="shared" si="7"/>
        <v>0.40883190000000003</v>
      </c>
      <c r="G166">
        <f t="shared" si="8"/>
        <v>2.7065024999999999E-2</v>
      </c>
      <c r="H166" s="2" t="s">
        <v>460</v>
      </c>
    </row>
    <row r="167" spans="2:8" ht="18" x14ac:dyDescent="0.35">
      <c r="B167" s="2" t="s">
        <v>160</v>
      </c>
      <c r="C167">
        <f t="shared" si="6"/>
        <v>1082601</v>
      </c>
      <c r="E167" s="2" t="s">
        <v>460</v>
      </c>
      <c r="F167">
        <f t="shared" si="7"/>
        <v>2.7065024999999999E-2</v>
      </c>
      <c r="G167">
        <f t="shared" si="8"/>
        <v>0.92161689999999996</v>
      </c>
      <c r="H167" s="2" t="s">
        <v>461</v>
      </c>
    </row>
    <row r="168" spans="2:8" ht="18" x14ac:dyDescent="0.35">
      <c r="B168" s="2" t="s">
        <v>161</v>
      </c>
      <c r="C168">
        <f t="shared" si="6"/>
        <v>36864676</v>
      </c>
      <c r="E168" s="2" t="s">
        <v>461</v>
      </c>
      <c r="F168">
        <f t="shared" si="7"/>
        <v>0.92161689999999996</v>
      </c>
      <c r="G168">
        <f t="shared" si="8"/>
        <v>0.43480002499999998</v>
      </c>
      <c r="H168" s="2" t="s">
        <v>462</v>
      </c>
    </row>
    <row r="169" spans="2:8" ht="18" x14ac:dyDescent="0.35">
      <c r="B169" s="2" t="s">
        <v>162</v>
      </c>
      <c r="C169">
        <f t="shared" si="6"/>
        <v>17392001</v>
      </c>
      <c r="E169" s="2" t="s">
        <v>462</v>
      </c>
      <c r="F169">
        <f t="shared" si="7"/>
        <v>0.43480002499999998</v>
      </c>
      <c r="G169">
        <f t="shared" si="8"/>
        <v>0.87080190000000002</v>
      </c>
      <c r="H169" s="2" t="s">
        <v>463</v>
      </c>
    </row>
    <row r="170" spans="2:8" ht="18" x14ac:dyDescent="0.35">
      <c r="B170" s="2" t="s">
        <v>163</v>
      </c>
      <c r="C170">
        <f t="shared" si="6"/>
        <v>34832076</v>
      </c>
      <c r="E170" s="2" t="s">
        <v>463</v>
      </c>
      <c r="F170">
        <f t="shared" si="7"/>
        <v>0.87080190000000002</v>
      </c>
      <c r="G170">
        <f t="shared" si="8"/>
        <v>0.82693502500000005</v>
      </c>
      <c r="H170" s="2" t="s">
        <v>464</v>
      </c>
    </row>
    <row r="171" spans="2:8" ht="18" x14ac:dyDescent="0.35">
      <c r="B171" s="2" t="s">
        <v>164</v>
      </c>
      <c r="C171">
        <f t="shared" si="6"/>
        <v>33077401</v>
      </c>
      <c r="E171" s="2" t="s">
        <v>464</v>
      </c>
      <c r="F171">
        <f t="shared" si="7"/>
        <v>0.82693502500000005</v>
      </c>
      <c r="G171">
        <f t="shared" si="8"/>
        <v>0.71238690000000005</v>
      </c>
      <c r="H171" s="2" t="s">
        <v>465</v>
      </c>
    </row>
    <row r="172" spans="2:8" ht="18" x14ac:dyDescent="0.35">
      <c r="B172" s="2" t="s">
        <v>165</v>
      </c>
      <c r="C172">
        <f t="shared" si="6"/>
        <v>28495476</v>
      </c>
      <c r="E172" s="2" t="s">
        <v>465</v>
      </c>
      <c r="F172">
        <f t="shared" si="7"/>
        <v>0.71238690000000005</v>
      </c>
      <c r="G172">
        <f t="shared" si="8"/>
        <v>0.579470025</v>
      </c>
      <c r="H172" s="2" t="s">
        <v>466</v>
      </c>
    </row>
    <row r="173" spans="2:8" ht="18" x14ac:dyDescent="0.35">
      <c r="B173" s="2" t="s">
        <v>166</v>
      </c>
      <c r="C173">
        <f t="shared" si="6"/>
        <v>23178801</v>
      </c>
      <c r="E173" s="2" t="s">
        <v>466</v>
      </c>
      <c r="F173">
        <f t="shared" si="7"/>
        <v>0.579470025</v>
      </c>
      <c r="G173">
        <f t="shared" si="8"/>
        <v>0.1423719</v>
      </c>
      <c r="H173" s="2" t="s">
        <v>467</v>
      </c>
    </row>
    <row r="174" spans="2:8" ht="18" x14ac:dyDescent="0.35">
      <c r="B174" s="2" t="s">
        <v>167</v>
      </c>
      <c r="C174">
        <f t="shared" si="6"/>
        <v>5694876</v>
      </c>
      <c r="E174" s="2" t="s">
        <v>467</v>
      </c>
      <c r="F174">
        <f t="shared" si="7"/>
        <v>0.1423719</v>
      </c>
      <c r="G174">
        <f t="shared" si="8"/>
        <v>0.108405025</v>
      </c>
      <c r="H174" s="2" t="s">
        <v>468</v>
      </c>
    </row>
    <row r="175" spans="2:8" ht="18" x14ac:dyDescent="0.35">
      <c r="B175" s="2" t="s">
        <v>168</v>
      </c>
      <c r="C175">
        <f t="shared" si="6"/>
        <v>4336201</v>
      </c>
      <c r="E175" s="2" t="s">
        <v>468</v>
      </c>
      <c r="F175">
        <f t="shared" si="7"/>
        <v>0.108405025</v>
      </c>
      <c r="G175">
        <f t="shared" si="8"/>
        <v>0.69675690000000001</v>
      </c>
      <c r="H175" s="2" t="s">
        <v>469</v>
      </c>
    </row>
    <row r="176" spans="2:8" ht="18" x14ac:dyDescent="0.35">
      <c r="B176" s="2" t="s">
        <v>169</v>
      </c>
      <c r="C176">
        <f t="shared" si="6"/>
        <v>27870276</v>
      </c>
      <c r="E176" s="2" t="s">
        <v>469</v>
      </c>
      <c r="F176">
        <f t="shared" si="7"/>
        <v>0.69675690000000001</v>
      </c>
      <c r="G176">
        <f t="shared" si="8"/>
        <v>0.46974002500000001</v>
      </c>
      <c r="H176" s="2" t="s">
        <v>470</v>
      </c>
    </row>
    <row r="177" spans="2:8" ht="18" x14ac:dyDescent="0.35">
      <c r="B177" s="2" t="s">
        <v>170</v>
      </c>
      <c r="C177">
        <f t="shared" si="6"/>
        <v>18789601</v>
      </c>
      <c r="E177" s="2" t="s">
        <v>470</v>
      </c>
      <c r="F177">
        <f t="shared" si="7"/>
        <v>0.46974002500000001</v>
      </c>
      <c r="G177">
        <f t="shared" si="8"/>
        <v>0.35154190000000002</v>
      </c>
      <c r="H177" s="2" t="s">
        <v>471</v>
      </c>
    </row>
    <row r="178" spans="2:8" ht="18" x14ac:dyDescent="0.35">
      <c r="B178" s="2" t="s">
        <v>171</v>
      </c>
      <c r="C178">
        <f t="shared" si="6"/>
        <v>14061676</v>
      </c>
      <c r="E178" s="2" t="s">
        <v>471</v>
      </c>
      <c r="F178">
        <f t="shared" si="7"/>
        <v>0.35154190000000002</v>
      </c>
      <c r="G178">
        <f t="shared" si="8"/>
        <v>0.95947502500000004</v>
      </c>
      <c r="H178" s="2" t="s">
        <v>472</v>
      </c>
    </row>
    <row r="179" spans="2:8" ht="18" x14ac:dyDescent="0.35">
      <c r="B179" s="2" t="s">
        <v>172</v>
      </c>
      <c r="C179">
        <f t="shared" si="6"/>
        <v>38379001</v>
      </c>
      <c r="E179" s="2" t="s">
        <v>472</v>
      </c>
      <c r="F179">
        <f t="shared" si="7"/>
        <v>0.95947502500000004</v>
      </c>
      <c r="G179">
        <f t="shared" si="8"/>
        <v>0.1227269</v>
      </c>
      <c r="H179" s="2" t="s">
        <v>473</v>
      </c>
    </row>
    <row r="180" spans="2:8" ht="18" x14ac:dyDescent="0.35">
      <c r="B180" s="2" t="s">
        <v>173</v>
      </c>
      <c r="C180">
        <f t="shared" si="6"/>
        <v>4909076</v>
      </c>
      <c r="E180" s="2" t="s">
        <v>473</v>
      </c>
      <c r="F180">
        <f t="shared" si="7"/>
        <v>0.1227269</v>
      </c>
      <c r="G180">
        <f t="shared" si="8"/>
        <v>0.71361002500000004</v>
      </c>
      <c r="H180" s="2" t="s">
        <v>474</v>
      </c>
    </row>
    <row r="181" spans="2:8" ht="18" x14ac:dyDescent="0.35">
      <c r="B181" s="2" t="s">
        <v>174</v>
      </c>
      <c r="C181">
        <f t="shared" si="6"/>
        <v>28544401</v>
      </c>
      <c r="E181" s="2" t="s">
        <v>474</v>
      </c>
      <c r="F181">
        <f t="shared" si="7"/>
        <v>0.71361002500000004</v>
      </c>
      <c r="G181">
        <f t="shared" si="8"/>
        <v>0.66631189999999996</v>
      </c>
      <c r="H181" s="2" t="s">
        <v>475</v>
      </c>
    </row>
    <row r="182" spans="2:8" ht="18" x14ac:dyDescent="0.35">
      <c r="B182" s="2" t="s">
        <v>175</v>
      </c>
      <c r="C182">
        <f t="shared" si="6"/>
        <v>26652476</v>
      </c>
      <c r="E182" s="2" t="s">
        <v>475</v>
      </c>
      <c r="F182">
        <f t="shared" si="7"/>
        <v>0.66631189999999996</v>
      </c>
      <c r="G182">
        <f t="shared" si="8"/>
        <v>0.30814502500000002</v>
      </c>
      <c r="H182" s="2" t="s">
        <v>476</v>
      </c>
    </row>
    <row r="183" spans="2:8" ht="18" x14ac:dyDescent="0.35">
      <c r="B183" s="2" t="s">
        <v>176</v>
      </c>
      <c r="C183">
        <f t="shared" si="6"/>
        <v>12325801</v>
      </c>
      <c r="E183" s="2" t="s">
        <v>476</v>
      </c>
      <c r="F183">
        <f t="shared" si="7"/>
        <v>0.30814502500000002</v>
      </c>
      <c r="G183">
        <f t="shared" si="8"/>
        <v>0.87829690000000005</v>
      </c>
      <c r="H183" s="2" t="s">
        <v>477</v>
      </c>
    </row>
    <row r="184" spans="2:8" ht="18" x14ac:dyDescent="0.35">
      <c r="B184" s="2" t="s">
        <v>177</v>
      </c>
      <c r="C184">
        <f t="shared" si="6"/>
        <v>35131876</v>
      </c>
      <c r="E184" s="2" t="s">
        <v>477</v>
      </c>
      <c r="F184">
        <f t="shared" si="7"/>
        <v>0.87829690000000005</v>
      </c>
      <c r="G184">
        <f t="shared" si="8"/>
        <v>0.35908002500000002</v>
      </c>
      <c r="H184" s="2" t="s">
        <v>478</v>
      </c>
    </row>
    <row r="185" spans="2:8" ht="18" x14ac:dyDescent="0.35">
      <c r="B185" s="2" t="s">
        <v>178</v>
      </c>
      <c r="C185">
        <f t="shared" si="6"/>
        <v>14363201</v>
      </c>
      <c r="E185" s="2" t="s">
        <v>478</v>
      </c>
      <c r="F185">
        <f t="shared" si="7"/>
        <v>0.35908002500000002</v>
      </c>
      <c r="G185">
        <f t="shared" si="8"/>
        <v>0.49468190000000001</v>
      </c>
      <c r="H185" s="2" t="s">
        <v>479</v>
      </c>
    </row>
    <row r="186" spans="2:8" ht="18" x14ac:dyDescent="0.35">
      <c r="B186" s="2" t="s">
        <v>179</v>
      </c>
      <c r="C186">
        <f t="shared" si="6"/>
        <v>19787276</v>
      </c>
      <c r="E186" s="2" t="s">
        <v>479</v>
      </c>
      <c r="F186">
        <f t="shared" si="7"/>
        <v>0.49468190000000001</v>
      </c>
      <c r="G186">
        <f t="shared" si="8"/>
        <v>0.122415025</v>
      </c>
      <c r="H186" s="2" t="s">
        <v>480</v>
      </c>
    </row>
    <row r="187" spans="2:8" ht="18" x14ac:dyDescent="0.35">
      <c r="B187" s="2" t="s">
        <v>180</v>
      </c>
      <c r="C187">
        <f t="shared" si="6"/>
        <v>4896601</v>
      </c>
      <c r="E187" s="2" t="s">
        <v>480</v>
      </c>
      <c r="F187">
        <f t="shared" si="7"/>
        <v>0.122415025</v>
      </c>
      <c r="G187">
        <f t="shared" si="8"/>
        <v>0.6914669</v>
      </c>
      <c r="H187" s="2" t="s">
        <v>481</v>
      </c>
    </row>
    <row r="188" spans="2:8" ht="18" x14ac:dyDescent="0.35">
      <c r="B188" s="2" t="s">
        <v>181</v>
      </c>
      <c r="C188">
        <f t="shared" si="6"/>
        <v>27658676</v>
      </c>
      <c r="E188" s="2" t="s">
        <v>481</v>
      </c>
      <c r="F188">
        <f t="shared" si="7"/>
        <v>0.6914669</v>
      </c>
      <c r="G188">
        <f t="shared" si="8"/>
        <v>9.4150024999999998E-2</v>
      </c>
      <c r="H188" s="2" t="s">
        <v>482</v>
      </c>
    </row>
    <row r="189" spans="2:8" ht="18" x14ac:dyDescent="0.35">
      <c r="B189" s="2" t="s">
        <v>182</v>
      </c>
      <c r="C189">
        <f t="shared" si="6"/>
        <v>3766001</v>
      </c>
      <c r="E189" s="2" t="s">
        <v>482</v>
      </c>
      <c r="F189">
        <f t="shared" si="7"/>
        <v>9.4150024999999998E-2</v>
      </c>
      <c r="G189">
        <f t="shared" si="8"/>
        <v>0.68465189999999998</v>
      </c>
      <c r="H189" s="2" t="s">
        <v>483</v>
      </c>
    </row>
    <row r="190" spans="2:8" ht="18" x14ac:dyDescent="0.35">
      <c r="B190" s="2" t="s">
        <v>183</v>
      </c>
      <c r="C190">
        <f t="shared" si="6"/>
        <v>27386076</v>
      </c>
      <c r="E190" s="2" t="s">
        <v>483</v>
      </c>
      <c r="F190">
        <f t="shared" si="7"/>
        <v>0.68465189999999998</v>
      </c>
      <c r="G190">
        <f t="shared" si="8"/>
        <v>0.61028502500000004</v>
      </c>
      <c r="H190" s="2" t="s">
        <v>484</v>
      </c>
    </row>
    <row r="191" spans="2:8" ht="18" x14ac:dyDescent="0.35">
      <c r="B191" s="2" t="s">
        <v>184</v>
      </c>
      <c r="C191">
        <f t="shared" si="6"/>
        <v>24411401</v>
      </c>
      <c r="E191" s="2" t="s">
        <v>484</v>
      </c>
      <c r="F191">
        <f t="shared" si="7"/>
        <v>0.61028502500000004</v>
      </c>
      <c r="G191">
        <f t="shared" si="8"/>
        <v>0.3302369</v>
      </c>
      <c r="H191" s="2" t="s">
        <v>485</v>
      </c>
    </row>
    <row r="192" spans="2:8" ht="18" x14ac:dyDescent="0.35">
      <c r="B192" s="2" t="s">
        <v>185</v>
      </c>
      <c r="C192">
        <f t="shared" si="6"/>
        <v>13209476</v>
      </c>
      <c r="E192" s="2" t="s">
        <v>485</v>
      </c>
      <c r="F192">
        <f t="shared" si="7"/>
        <v>0.3302369</v>
      </c>
      <c r="G192">
        <f t="shared" si="8"/>
        <v>0.44682002500000001</v>
      </c>
      <c r="H192" s="2" t="s">
        <v>486</v>
      </c>
    </row>
    <row r="193" spans="2:8" ht="18" x14ac:dyDescent="0.35">
      <c r="B193" s="2" t="s">
        <v>186</v>
      </c>
      <c r="C193">
        <f t="shared" si="6"/>
        <v>17872801</v>
      </c>
      <c r="E193" s="2" t="s">
        <v>486</v>
      </c>
      <c r="F193">
        <f t="shared" si="7"/>
        <v>0.44682002500000001</v>
      </c>
      <c r="G193">
        <f t="shared" si="8"/>
        <v>0.72422189999999997</v>
      </c>
      <c r="H193" s="2" t="s">
        <v>487</v>
      </c>
    </row>
    <row r="194" spans="2:8" ht="18" x14ac:dyDescent="0.35">
      <c r="B194" s="2" t="s">
        <v>187</v>
      </c>
      <c r="C194">
        <f t="shared" si="6"/>
        <v>28968876</v>
      </c>
      <c r="E194" s="2" t="s">
        <v>487</v>
      </c>
      <c r="F194">
        <f t="shared" si="7"/>
        <v>0.72422189999999997</v>
      </c>
      <c r="G194">
        <f t="shared" si="8"/>
        <v>0.419755025</v>
      </c>
      <c r="H194" s="2" t="s">
        <v>488</v>
      </c>
    </row>
    <row r="195" spans="2:8" ht="18" x14ac:dyDescent="0.35">
      <c r="B195" s="2" t="s">
        <v>188</v>
      </c>
      <c r="C195">
        <f t="shared" si="6"/>
        <v>16790201</v>
      </c>
      <c r="E195" s="2" t="s">
        <v>488</v>
      </c>
      <c r="F195">
        <f t="shared" si="7"/>
        <v>0.419755025</v>
      </c>
      <c r="G195">
        <f t="shared" si="8"/>
        <v>0.80260690000000001</v>
      </c>
      <c r="H195" s="2" t="s">
        <v>489</v>
      </c>
    </row>
    <row r="196" spans="2:8" ht="18" x14ac:dyDescent="0.35">
      <c r="B196" s="2" t="s">
        <v>189</v>
      </c>
      <c r="C196">
        <f t="shared" si="6"/>
        <v>32104276</v>
      </c>
      <c r="E196" s="2" t="s">
        <v>489</v>
      </c>
      <c r="F196">
        <f t="shared" si="7"/>
        <v>0.80260690000000001</v>
      </c>
      <c r="G196">
        <f t="shared" si="8"/>
        <v>0.98509002499999998</v>
      </c>
      <c r="H196" s="2" t="s">
        <v>490</v>
      </c>
    </row>
    <row r="197" spans="2:8" ht="18" x14ac:dyDescent="0.35">
      <c r="B197" s="2" t="s">
        <v>190</v>
      </c>
      <c r="C197">
        <f t="shared" si="6"/>
        <v>39403601</v>
      </c>
      <c r="E197" s="2" t="s">
        <v>490</v>
      </c>
      <c r="F197">
        <f t="shared" si="7"/>
        <v>0.98509002499999998</v>
      </c>
      <c r="G197">
        <f t="shared" si="8"/>
        <v>0.94139189999999995</v>
      </c>
      <c r="H197" s="2" t="s">
        <v>491</v>
      </c>
    </row>
    <row r="198" spans="2:8" ht="18" x14ac:dyDescent="0.35">
      <c r="B198" s="2" t="s">
        <v>191</v>
      </c>
      <c r="C198">
        <f t="shared" si="6"/>
        <v>37655676</v>
      </c>
      <c r="E198" s="2" t="s">
        <v>491</v>
      </c>
      <c r="F198">
        <f t="shared" si="7"/>
        <v>0.94139189999999995</v>
      </c>
      <c r="G198">
        <f t="shared" si="8"/>
        <v>0.838825025</v>
      </c>
      <c r="H198" s="2" t="s">
        <v>492</v>
      </c>
    </row>
    <row r="199" spans="2:8" ht="18" x14ac:dyDescent="0.35">
      <c r="B199" s="2" t="s">
        <v>192</v>
      </c>
      <c r="C199">
        <f t="shared" si="6"/>
        <v>33553001</v>
      </c>
      <c r="E199" s="2" t="s">
        <v>492</v>
      </c>
      <c r="F199">
        <f t="shared" si="7"/>
        <v>0.838825025</v>
      </c>
      <c r="G199">
        <f t="shared" si="8"/>
        <v>0.55657690000000004</v>
      </c>
      <c r="H199" s="2" t="s">
        <v>493</v>
      </c>
    </row>
    <row r="200" spans="2:8" ht="18" x14ac:dyDescent="0.35">
      <c r="B200" s="2" t="s">
        <v>193</v>
      </c>
      <c r="C200">
        <f t="shared" si="6"/>
        <v>22263076</v>
      </c>
      <c r="E200" s="2" t="s">
        <v>493</v>
      </c>
      <c r="F200">
        <f t="shared" si="7"/>
        <v>0.55657690000000004</v>
      </c>
      <c r="G200">
        <f t="shared" si="8"/>
        <v>0.51696002500000005</v>
      </c>
      <c r="H200" s="2" t="s">
        <v>494</v>
      </c>
    </row>
    <row r="201" spans="2:8" ht="18" x14ac:dyDescent="0.35">
      <c r="B201" s="2" t="s">
        <v>194</v>
      </c>
      <c r="C201">
        <f t="shared" si="6"/>
        <v>20678401</v>
      </c>
      <c r="E201" s="2" t="s">
        <v>494</v>
      </c>
      <c r="F201">
        <f t="shared" si="7"/>
        <v>0.51696002500000005</v>
      </c>
      <c r="G201">
        <f t="shared" si="8"/>
        <v>0.70416190000000001</v>
      </c>
      <c r="H201" s="2" t="s">
        <v>495</v>
      </c>
    </row>
    <row r="202" spans="2:8" ht="18" x14ac:dyDescent="0.35">
      <c r="B202" s="2" t="s">
        <v>195</v>
      </c>
      <c r="C202">
        <f t="shared" ref="C202:C265" si="9">MOD(($C$5*C201+$C$6),$C$7)</f>
        <v>28166476</v>
      </c>
      <c r="E202" s="2" t="s">
        <v>495</v>
      </c>
      <c r="F202">
        <f t="shared" ref="F202:F265" si="10">C202/$C$7</f>
        <v>0.70416190000000001</v>
      </c>
      <c r="G202">
        <f t="shared" ref="G202:G265" si="11">F203</f>
        <v>0.99549502499999998</v>
      </c>
      <c r="H202" s="2" t="s">
        <v>496</v>
      </c>
    </row>
    <row r="203" spans="2:8" ht="18" x14ac:dyDescent="0.35">
      <c r="B203" s="2" t="s">
        <v>196</v>
      </c>
      <c r="C203">
        <f t="shared" si="9"/>
        <v>39819801</v>
      </c>
      <c r="E203" s="2" t="s">
        <v>496</v>
      </c>
      <c r="F203">
        <f t="shared" si="10"/>
        <v>0.99549502499999998</v>
      </c>
      <c r="G203">
        <f t="shared" si="11"/>
        <v>0.6801469</v>
      </c>
      <c r="H203" s="2" t="s">
        <v>497</v>
      </c>
    </row>
    <row r="204" spans="2:8" ht="18" x14ac:dyDescent="0.35">
      <c r="B204" s="2" t="s">
        <v>197</v>
      </c>
      <c r="C204">
        <f t="shared" si="9"/>
        <v>27205876</v>
      </c>
      <c r="E204" s="2" t="s">
        <v>497</v>
      </c>
      <c r="F204">
        <f t="shared" si="10"/>
        <v>0.6801469</v>
      </c>
      <c r="G204">
        <f t="shared" si="11"/>
        <v>0.29043002499999998</v>
      </c>
      <c r="H204" s="2" t="s">
        <v>498</v>
      </c>
    </row>
    <row r="205" spans="2:8" ht="18" x14ac:dyDescent="0.35">
      <c r="B205" s="2" t="s">
        <v>198</v>
      </c>
      <c r="C205">
        <f t="shared" si="9"/>
        <v>11617201</v>
      </c>
      <c r="E205" s="2" t="s">
        <v>498</v>
      </c>
      <c r="F205">
        <f t="shared" si="10"/>
        <v>0.29043002499999998</v>
      </c>
      <c r="G205">
        <f t="shared" si="11"/>
        <v>0.62053190000000003</v>
      </c>
      <c r="H205" s="2" t="s">
        <v>499</v>
      </c>
    </row>
    <row r="206" spans="2:8" ht="18" x14ac:dyDescent="0.35">
      <c r="B206" s="2" t="s">
        <v>199</v>
      </c>
      <c r="C206">
        <f t="shared" si="9"/>
        <v>24821276</v>
      </c>
      <c r="E206" s="2" t="s">
        <v>499</v>
      </c>
      <c r="F206">
        <f t="shared" si="10"/>
        <v>0.62053190000000003</v>
      </c>
      <c r="G206">
        <f t="shared" si="11"/>
        <v>5.7765024999999998E-2</v>
      </c>
      <c r="H206" s="2" t="s">
        <v>500</v>
      </c>
    </row>
    <row r="207" spans="2:8" ht="18" x14ac:dyDescent="0.35">
      <c r="B207" s="2" t="s">
        <v>200</v>
      </c>
      <c r="C207">
        <f t="shared" si="9"/>
        <v>2310601</v>
      </c>
      <c r="E207" s="2" t="s">
        <v>500</v>
      </c>
      <c r="F207">
        <f t="shared" si="10"/>
        <v>5.7765024999999998E-2</v>
      </c>
      <c r="G207">
        <f t="shared" si="11"/>
        <v>0.1013169</v>
      </c>
      <c r="H207" s="2" t="s">
        <v>501</v>
      </c>
    </row>
    <row r="208" spans="2:8" ht="18" x14ac:dyDescent="0.35">
      <c r="B208" s="2" t="s">
        <v>201</v>
      </c>
      <c r="C208">
        <f t="shared" si="9"/>
        <v>4052676</v>
      </c>
      <c r="E208" s="2" t="s">
        <v>501</v>
      </c>
      <c r="F208">
        <f t="shared" si="10"/>
        <v>0.1013169</v>
      </c>
      <c r="G208">
        <f t="shared" si="11"/>
        <v>0.19350002499999999</v>
      </c>
      <c r="H208" s="2" t="s">
        <v>502</v>
      </c>
    </row>
    <row r="209" spans="2:8" ht="18" x14ac:dyDescent="0.35">
      <c r="B209" s="2" t="s">
        <v>202</v>
      </c>
      <c r="C209">
        <f t="shared" si="9"/>
        <v>7740001</v>
      </c>
      <c r="E209" s="2" t="s">
        <v>502</v>
      </c>
      <c r="F209">
        <f t="shared" si="10"/>
        <v>0.19350002499999999</v>
      </c>
      <c r="G209">
        <f t="shared" si="11"/>
        <v>0.73850190000000004</v>
      </c>
      <c r="H209" s="2" t="s">
        <v>503</v>
      </c>
    </row>
    <row r="210" spans="2:8" ht="18" x14ac:dyDescent="0.35">
      <c r="B210" s="2" t="s">
        <v>203</v>
      </c>
      <c r="C210">
        <f t="shared" si="9"/>
        <v>29540076</v>
      </c>
      <c r="E210" s="2" t="s">
        <v>503</v>
      </c>
      <c r="F210">
        <f t="shared" si="10"/>
        <v>0.73850190000000004</v>
      </c>
      <c r="G210">
        <f t="shared" si="11"/>
        <v>0.43363502500000001</v>
      </c>
      <c r="H210" s="2" t="s">
        <v>504</v>
      </c>
    </row>
    <row r="211" spans="2:8" ht="18" x14ac:dyDescent="0.35">
      <c r="B211" s="2" t="s">
        <v>204</v>
      </c>
      <c r="C211">
        <f t="shared" si="9"/>
        <v>17345401</v>
      </c>
      <c r="E211" s="2" t="s">
        <v>504</v>
      </c>
      <c r="F211">
        <f t="shared" si="10"/>
        <v>0.43363502500000001</v>
      </c>
      <c r="G211">
        <f t="shared" si="11"/>
        <v>0.78808690000000003</v>
      </c>
      <c r="H211" s="2" t="s">
        <v>505</v>
      </c>
    </row>
    <row r="212" spans="2:8" ht="18" x14ac:dyDescent="0.35">
      <c r="B212" s="2" t="s">
        <v>205</v>
      </c>
      <c r="C212">
        <f t="shared" si="9"/>
        <v>31523476</v>
      </c>
      <c r="E212" s="2" t="s">
        <v>505</v>
      </c>
      <c r="F212">
        <f t="shared" si="10"/>
        <v>0.78808690000000003</v>
      </c>
      <c r="G212">
        <f t="shared" si="11"/>
        <v>0.95417002500000003</v>
      </c>
      <c r="H212" s="2" t="s">
        <v>506</v>
      </c>
    </row>
    <row r="213" spans="2:8" ht="18" x14ac:dyDescent="0.35">
      <c r="B213" s="2" t="s">
        <v>206</v>
      </c>
      <c r="C213">
        <f t="shared" si="9"/>
        <v>38166801</v>
      </c>
      <c r="E213" s="2" t="s">
        <v>506</v>
      </c>
      <c r="F213">
        <f t="shared" si="10"/>
        <v>0.95417002500000003</v>
      </c>
      <c r="G213">
        <f t="shared" si="11"/>
        <v>0.74607190000000001</v>
      </c>
      <c r="H213" s="2" t="s">
        <v>507</v>
      </c>
    </row>
    <row r="214" spans="2:8" ht="18" x14ac:dyDescent="0.35">
      <c r="B214" s="2" t="s">
        <v>207</v>
      </c>
      <c r="C214">
        <f t="shared" si="9"/>
        <v>29842876</v>
      </c>
      <c r="E214" s="2" t="s">
        <v>507</v>
      </c>
      <c r="F214">
        <f t="shared" si="10"/>
        <v>0.74607190000000001</v>
      </c>
      <c r="G214">
        <f t="shared" si="11"/>
        <v>0.97110502499999996</v>
      </c>
      <c r="H214" s="2" t="s">
        <v>508</v>
      </c>
    </row>
    <row r="215" spans="2:8" ht="18" x14ac:dyDescent="0.35">
      <c r="B215" s="2" t="s">
        <v>208</v>
      </c>
      <c r="C215">
        <f t="shared" si="9"/>
        <v>38844201</v>
      </c>
      <c r="E215" s="2" t="s">
        <v>508</v>
      </c>
      <c r="F215">
        <f t="shared" si="10"/>
        <v>0.97110502499999996</v>
      </c>
      <c r="G215">
        <f t="shared" si="11"/>
        <v>0.94845690000000005</v>
      </c>
      <c r="H215" s="2" t="s">
        <v>509</v>
      </c>
    </row>
    <row r="216" spans="2:8" ht="18" x14ac:dyDescent="0.35">
      <c r="B216" s="2" t="s">
        <v>209</v>
      </c>
      <c r="C216">
        <f t="shared" si="9"/>
        <v>37938276</v>
      </c>
      <c r="E216" s="2" t="s">
        <v>509</v>
      </c>
      <c r="F216">
        <f t="shared" si="10"/>
        <v>0.94845690000000005</v>
      </c>
      <c r="G216">
        <f t="shared" si="11"/>
        <v>0.34044002499999998</v>
      </c>
      <c r="H216" s="2" t="s">
        <v>510</v>
      </c>
    </row>
    <row r="217" spans="2:8" ht="18" x14ac:dyDescent="0.35">
      <c r="B217" s="2" t="s">
        <v>210</v>
      </c>
      <c r="C217">
        <f t="shared" si="9"/>
        <v>13617601</v>
      </c>
      <c r="E217" s="2" t="s">
        <v>510</v>
      </c>
      <c r="F217">
        <f t="shared" si="10"/>
        <v>0.34044002499999998</v>
      </c>
      <c r="G217">
        <f t="shared" si="11"/>
        <v>0.1712419</v>
      </c>
      <c r="H217" s="2" t="s">
        <v>511</v>
      </c>
    </row>
    <row r="218" spans="2:8" ht="18" x14ac:dyDescent="0.35">
      <c r="B218" s="2" t="s">
        <v>211</v>
      </c>
      <c r="C218">
        <f t="shared" si="9"/>
        <v>6849676</v>
      </c>
      <c r="E218" s="2" t="s">
        <v>511</v>
      </c>
      <c r="F218">
        <f t="shared" si="10"/>
        <v>0.1712419</v>
      </c>
      <c r="G218">
        <f t="shared" si="11"/>
        <v>0.158175025</v>
      </c>
      <c r="H218" s="2" t="s">
        <v>512</v>
      </c>
    </row>
    <row r="219" spans="2:8" ht="18" x14ac:dyDescent="0.35">
      <c r="B219" s="2" t="s">
        <v>212</v>
      </c>
      <c r="C219">
        <f t="shared" si="9"/>
        <v>6327001</v>
      </c>
      <c r="E219" s="2" t="s">
        <v>512</v>
      </c>
      <c r="F219">
        <f t="shared" si="10"/>
        <v>0.158175025</v>
      </c>
      <c r="G219">
        <f t="shared" si="11"/>
        <v>0.23042689999999999</v>
      </c>
      <c r="H219" s="2" t="s">
        <v>513</v>
      </c>
    </row>
    <row r="220" spans="2:8" ht="18" x14ac:dyDescent="0.35">
      <c r="B220" s="2" t="s">
        <v>213</v>
      </c>
      <c r="C220">
        <f t="shared" si="9"/>
        <v>9217076</v>
      </c>
      <c r="E220" s="2" t="s">
        <v>513</v>
      </c>
      <c r="F220">
        <f t="shared" si="10"/>
        <v>0.23042689999999999</v>
      </c>
      <c r="G220">
        <f t="shared" si="11"/>
        <v>0.36031002499999998</v>
      </c>
      <c r="H220" s="2" t="s">
        <v>514</v>
      </c>
    </row>
    <row r="221" spans="2:8" ht="18" x14ac:dyDescent="0.35">
      <c r="B221" s="2" t="s">
        <v>214</v>
      </c>
      <c r="C221">
        <f t="shared" si="9"/>
        <v>14412401</v>
      </c>
      <c r="E221" s="2" t="s">
        <v>514</v>
      </c>
      <c r="F221">
        <f t="shared" si="10"/>
        <v>0.36031002499999998</v>
      </c>
      <c r="G221">
        <f t="shared" si="11"/>
        <v>0.58201190000000003</v>
      </c>
      <c r="H221" s="2" t="s">
        <v>515</v>
      </c>
    </row>
    <row r="222" spans="2:8" ht="18" x14ac:dyDescent="0.35">
      <c r="B222" s="2" t="s">
        <v>215</v>
      </c>
      <c r="C222">
        <f t="shared" si="9"/>
        <v>23280476</v>
      </c>
      <c r="E222" s="2" t="s">
        <v>515</v>
      </c>
      <c r="F222">
        <f t="shared" si="10"/>
        <v>0.58201190000000003</v>
      </c>
      <c r="G222">
        <f t="shared" si="11"/>
        <v>0.32284502500000001</v>
      </c>
      <c r="H222" s="2" t="s">
        <v>516</v>
      </c>
    </row>
    <row r="223" spans="2:8" ht="18" x14ac:dyDescent="0.35">
      <c r="B223" s="2" t="s">
        <v>216</v>
      </c>
      <c r="C223">
        <f t="shared" si="9"/>
        <v>12913801</v>
      </c>
      <c r="E223" s="2" t="s">
        <v>516</v>
      </c>
      <c r="F223">
        <f t="shared" si="10"/>
        <v>0.32284502500000001</v>
      </c>
      <c r="G223">
        <f t="shared" si="11"/>
        <v>0.92199690000000001</v>
      </c>
      <c r="H223" s="2" t="s">
        <v>517</v>
      </c>
    </row>
    <row r="224" spans="2:8" ht="18" x14ac:dyDescent="0.35">
      <c r="B224" s="2" t="s">
        <v>217</v>
      </c>
      <c r="C224">
        <f t="shared" si="9"/>
        <v>36879876</v>
      </c>
      <c r="E224" s="2" t="s">
        <v>517</v>
      </c>
      <c r="F224">
        <f t="shared" si="10"/>
        <v>0.92199690000000001</v>
      </c>
      <c r="G224">
        <f t="shared" si="11"/>
        <v>0.46178002499999998</v>
      </c>
      <c r="H224" s="2" t="s">
        <v>518</v>
      </c>
    </row>
    <row r="225" spans="2:8" ht="18" x14ac:dyDescent="0.35">
      <c r="B225" s="2" t="s">
        <v>218</v>
      </c>
      <c r="C225">
        <f t="shared" si="9"/>
        <v>18471201</v>
      </c>
      <c r="E225" s="2" t="s">
        <v>518</v>
      </c>
      <c r="F225">
        <f t="shared" si="10"/>
        <v>0.46178002499999998</v>
      </c>
      <c r="G225">
        <f t="shared" si="11"/>
        <v>0.78638189999999997</v>
      </c>
      <c r="H225" s="2" t="s">
        <v>519</v>
      </c>
    </row>
    <row r="226" spans="2:8" ht="18" x14ac:dyDescent="0.35">
      <c r="B226" s="2" t="s">
        <v>219</v>
      </c>
      <c r="C226">
        <f t="shared" si="9"/>
        <v>31455276</v>
      </c>
      <c r="E226" s="2" t="s">
        <v>519</v>
      </c>
      <c r="F226">
        <f t="shared" si="10"/>
        <v>0.78638189999999997</v>
      </c>
      <c r="G226">
        <f t="shared" si="11"/>
        <v>0.83311502500000001</v>
      </c>
      <c r="H226" s="2" t="s">
        <v>520</v>
      </c>
    </row>
    <row r="227" spans="2:8" ht="18" x14ac:dyDescent="0.35">
      <c r="B227" s="2" t="s">
        <v>220</v>
      </c>
      <c r="C227">
        <f t="shared" si="9"/>
        <v>33324601</v>
      </c>
      <c r="E227" s="2" t="s">
        <v>520</v>
      </c>
      <c r="F227">
        <f t="shared" si="10"/>
        <v>0.83311502500000001</v>
      </c>
      <c r="G227">
        <f t="shared" si="11"/>
        <v>0.15116689999999999</v>
      </c>
      <c r="H227" s="2" t="s">
        <v>521</v>
      </c>
    </row>
    <row r="228" spans="2:8" ht="18" x14ac:dyDescent="0.35">
      <c r="B228" s="2" t="s">
        <v>221</v>
      </c>
      <c r="C228">
        <f t="shared" si="9"/>
        <v>6046676</v>
      </c>
      <c r="E228" s="2" t="s">
        <v>521</v>
      </c>
      <c r="F228">
        <f t="shared" si="10"/>
        <v>0.15116689999999999</v>
      </c>
      <c r="G228">
        <f t="shared" si="11"/>
        <v>0.73285002499999996</v>
      </c>
      <c r="H228" s="2" t="s">
        <v>522</v>
      </c>
    </row>
    <row r="229" spans="2:8" ht="18" x14ac:dyDescent="0.35">
      <c r="B229" s="2" t="s">
        <v>222</v>
      </c>
      <c r="C229">
        <f t="shared" si="9"/>
        <v>29314001</v>
      </c>
      <c r="E229" s="2" t="s">
        <v>522</v>
      </c>
      <c r="F229">
        <f t="shared" si="10"/>
        <v>0.73285002499999996</v>
      </c>
      <c r="G229">
        <f t="shared" si="11"/>
        <v>3.2351900000000003E-2</v>
      </c>
      <c r="H229" s="2" t="s">
        <v>523</v>
      </c>
    </row>
    <row r="230" spans="2:8" ht="18" x14ac:dyDescent="0.35">
      <c r="B230" s="2" t="s">
        <v>223</v>
      </c>
      <c r="C230">
        <f t="shared" si="9"/>
        <v>1294076</v>
      </c>
      <c r="E230" s="2" t="s">
        <v>523</v>
      </c>
      <c r="F230">
        <f t="shared" si="10"/>
        <v>3.2351900000000003E-2</v>
      </c>
      <c r="G230">
        <f t="shared" si="11"/>
        <v>0.29698502500000001</v>
      </c>
      <c r="H230" s="2" t="s">
        <v>524</v>
      </c>
    </row>
    <row r="231" spans="2:8" ht="18" x14ac:dyDescent="0.35">
      <c r="B231" s="2" t="s">
        <v>224</v>
      </c>
      <c r="C231">
        <f t="shared" si="9"/>
        <v>11879401</v>
      </c>
      <c r="E231" s="2" t="s">
        <v>524</v>
      </c>
      <c r="F231">
        <f t="shared" si="10"/>
        <v>0.29698502500000001</v>
      </c>
      <c r="G231">
        <f t="shared" si="11"/>
        <v>8.5936899999999997E-2</v>
      </c>
      <c r="H231" s="2" t="s">
        <v>525</v>
      </c>
    </row>
    <row r="232" spans="2:8" ht="18" x14ac:dyDescent="0.35">
      <c r="B232" s="2" t="s">
        <v>225</v>
      </c>
      <c r="C232">
        <f t="shared" si="9"/>
        <v>3437476</v>
      </c>
      <c r="E232" s="2" t="s">
        <v>525</v>
      </c>
      <c r="F232">
        <f t="shared" si="10"/>
        <v>8.5936899999999997E-2</v>
      </c>
      <c r="G232">
        <f t="shared" si="11"/>
        <v>0.101520025</v>
      </c>
      <c r="H232" s="2" t="s">
        <v>526</v>
      </c>
    </row>
    <row r="233" spans="2:8" ht="18" x14ac:dyDescent="0.35">
      <c r="B233" s="2" t="s">
        <v>226</v>
      </c>
      <c r="C233">
        <f t="shared" si="9"/>
        <v>4060801</v>
      </c>
      <c r="E233" s="2" t="s">
        <v>526</v>
      </c>
      <c r="F233">
        <f t="shared" si="10"/>
        <v>0.101520025</v>
      </c>
      <c r="G233">
        <f t="shared" si="11"/>
        <v>0.20792189999999999</v>
      </c>
      <c r="H233" s="2" t="s">
        <v>527</v>
      </c>
    </row>
    <row r="234" spans="2:8" ht="18" x14ac:dyDescent="0.35">
      <c r="B234" s="2" t="s">
        <v>227</v>
      </c>
      <c r="C234">
        <f t="shared" si="9"/>
        <v>8316876</v>
      </c>
      <c r="E234" s="2" t="s">
        <v>527</v>
      </c>
      <c r="F234">
        <f t="shared" si="10"/>
        <v>0.20792189999999999</v>
      </c>
      <c r="G234">
        <f t="shared" si="11"/>
        <v>0.76245502499999995</v>
      </c>
      <c r="H234" s="2" t="s">
        <v>528</v>
      </c>
    </row>
    <row r="235" spans="2:8" ht="18" x14ac:dyDescent="0.35">
      <c r="B235" s="2" t="s">
        <v>228</v>
      </c>
      <c r="C235">
        <f t="shared" si="9"/>
        <v>30498201</v>
      </c>
      <c r="E235" s="2" t="s">
        <v>528</v>
      </c>
      <c r="F235">
        <f t="shared" si="10"/>
        <v>0.76245502499999995</v>
      </c>
      <c r="G235">
        <f t="shared" si="11"/>
        <v>0.13430690000000001</v>
      </c>
      <c r="H235" s="2" t="s">
        <v>529</v>
      </c>
    </row>
    <row r="236" spans="2:8" ht="18" x14ac:dyDescent="0.35">
      <c r="B236" s="2" t="s">
        <v>229</v>
      </c>
      <c r="C236">
        <f t="shared" si="9"/>
        <v>5372276</v>
      </c>
      <c r="E236" s="2" t="s">
        <v>529</v>
      </c>
      <c r="F236">
        <f t="shared" si="10"/>
        <v>0.13430690000000001</v>
      </c>
      <c r="G236">
        <f t="shared" si="11"/>
        <v>0.53579002499999995</v>
      </c>
      <c r="H236" s="2" t="s">
        <v>530</v>
      </c>
    </row>
    <row r="237" spans="2:8" ht="18" x14ac:dyDescent="0.35">
      <c r="B237" s="2" t="s">
        <v>230</v>
      </c>
      <c r="C237">
        <f t="shared" si="9"/>
        <v>21431601</v>
      </c>
      <c r="E237" s="2" t="s">
        <v>530</v>
      </c>
      <c r="F237">
        <f t="shared" si="10"/>
        <v>0.53579002499999995</v>
      </c>
      <c r="G237">
        <f t="shared" si="11"/>
        <v>4.1091900000000001E-2</v>
      </c>
      <c r="H237" s="2" t="s">
        <v>531</v>
      </c>
    </row>
    <row r="238" spans="2:8" ht="18" x14ac:dyDescent="0.35">
      <c r="B238" s="2" t="s">
        <v>231</v>
      </c>
      <c r="C238">
        <f t="shared" si="9"/>
        <v>1643676</v>
      </c>
      <c r="E238" s="2" t="s">
        <v>531</v>
      </c>
      <c r="F238">
        <f t="shared" si="10"/>
        <v>4.1091900000000001E-2</v>
      </c>
      <c r="G238">
        <f t="shared" si="11"/>
        <v>0.91752502499999999</v>
      </c>
      <c r="H238" s="2" t="s">
        <v>532</v>
      </c>
    </row>
    <row r="239" spans="2:8" ht="18" x14ac:dyDescent="0.35">
      <c r="B239" s="2" t="s">
        <v>232</v>
      </c>
      <c r="C239">
        <f t="shared" si="9"/>
        <v>36701001</v>
      </c>
      <c r="E239" s="2" t="s">
        <v>532</v>
      </c>
      <c r="F239">
        <f t="shared" si="10"/>
        <v>0.91752502499999999</v>
      </c>
      <c r="G239">
        <f t="shared" si="11"/>
        <v>0.14427690000000001</v>
      </c>
      <c r="H239" s="2" t="s">
        <v>533</v>
      </c>
    </row>
    <row r="240" spans="2:8" ht="18" x14ac:dyDescent="0.35">
      <c r="B240" s="2" t="s">
        <v>233</v>
      </c>
      <c r="C240">
        <f t="shared" si="9"/>
        <v>5771076</v>
      </c>
      <c r="E240" s="2" t="s">
        <v>533</v>
      </c>
      <c r="F240">
        <f t="shared" si="10"/>
        <v>0.14427690000000001</v>
      </c>
      <c r="G240">
        <f t="shared" si="11"/>
        <v>0.243660025</v>
      </c>
      <c r="H240" s="2" t="s">
        <v>534</v>
      </c>
    </row>
    <row r="241" spans="2:8" ht="18" x14ac:dyDescent="0.35">
      <c r="B241" s="2" t="s">
        <v>234</v>
      </c>
      <c r="C241">
        <f t="shared" si="9"/>
        <v>9746401</v>
      </c>
      <c r="E241" s="2" t="s">
        <v>534</v>
      </c>
      <c r="F241">
        <f t="shared" si="10"/>
        <v>0.243660025</v>
      </c>
      <c r="G241">
        <f t="shared" si="11"/>
        <v>0.29986190000000001</v>
      </c>
      <c r="H241" s="2" t="s">
        <v>535</v>
      </c>
    </row>
    <row r="242" spans="2:8" ht="18" x14ac:dyDescent="0.35">
      <c r="B242" s="2" t="s">
        <v>235</v>
      </c>
      <c r="C242">
        <f t="shared" si="9"/>
        <v>11994476</v>
      </c>
      <c r="E242" s="2" t="s">
        <v>535</v>
      </c>
      <c r="F242">
        <f t="shared" si="10"/>
        <v>0.29986190000000001</v>
      </c>
      <c r="G242">
        <f t="shared" si="11"/>
        <v>0.290195025</v>
      </c>
      <c r="H242" s="2" t="s">
        <v>536</v>
      </c>
    </row>
    <row r="243" spans="2:8" ht="18" x14ac:dyDescent="0.35">
      <c r="B243" s="2" t="s">
        <v>236</v>
      </c>
      <c r="C243">
        <f t="shared" si="9"/>
        <v>11607801</v>
      </c>
      <c r="E243" s="2" t="s">
        <v>536</v>
      </c>
      <c r="F243">
        <f t="shared" si="10"/>
        <v>0.290195025</v>
      </c>
      <c r="G243">
        <f t="shared" si="11"/>
        <v>0.60384689999999996</v>
      </c>
      <c r="H243" s="2" t="s">
        <v>537</v>
      </c>
    </row>
    <row r="244" spans="2:8" ht="18" x14ac:dyDescent="0.35">
      <c r="B244" s="2" t="s">
        <v>237</v>
      </c>
      <c r="C244">
        <f t="shared" si="9"/>
        <v>24153876</v>
      </c>
      <c r="E244" s="2" t="s">
        <v>537</v>
      </c>
      <c r="F244">
        <f t="shared" si="10"/>
        <v>0.60384689999999996</v>
      </c>
      <c r="G244">
        <f t="shared" si="11"/>
        <v>0.87313002500000003</v>
      </c>
      <c r="H244" s="2" t="s">
        <v>538</v>
      </c>
    </row>
    <row r="245" spans="2:8" ht="18" x14ac:dyDescent="0.35">
      <c r="B245" s="2" t="s">
        <v>238</v>
      </c>
      <c r="C245">
        <f t="shared" si="9"/>
        <v>34925201</v>
      </c>
      <c r="E245" s="2" t="s">
        <v>538</v>
      </c>
      <c r="F245">
        <f t="shared" si="10"/>
        <v>0.87313002500000003</v>
      </c>
      <c r="G245">
        <f t="shared" si="11"/>
        <v>0.99223189999999994</v>
      </c>
      <c r="H245" s="2" t="s">
        <v>539</v>
      </c>
    </row>
    <row r="246" spans="2:8" ht="18" x14ac:dyDescent="0.35">
      <c r="B246" s="2" t="s">
        <v>239</v>
      </c>
      <c r="C246">
        <f t="shared" si="9"/>
        <v>39689276</v>
      </c>
      <c r="E246" s="2" t="s">
        <v>539</v>
      </c>
      <c r="F246">
        <f t="shared" si="10"/>
        <v>0.99223189999999994</v>
      </c>
      <c r="G246">
        <f t="shared" si="11"/>
        <v>0.44846502500000002</v>
      </c>
      <c r="H246" s="2" t="s">
        <v>540</v>
      </c>
    </row>
    <row r="247" spans="2:8" ht="18" x14ac:dyDescent="0.35">
      <c r="B247" s="2" t="s">
        <v>240</v>
      </c>
      <c r="C247">
        <f t="shared" si="9"/>
        <v>17938601</v>
      </c>
      <c r="E247" s="2" t="s">
        <v>540</v>
      </c>
      <c r="F247">
        <f t="shared" si="10"/>
        <v>0.44846502500000002</v>
      </c>
      <c r="G247">
        <f t="shared" si="11"/>
        <v>0.84101689999999996</v>
      </c>
      <c r="H247" s="2" t="s">
        <v>541</v>
      </c>
    </row>
    <row r="248" spans="2:8" ht="18" x14ac:dyDescent="0.35">
      <c r="B248" s="2" t="s">
        <v>241</v>
      </c>
      <c r="C248">
        <f t="shared" si="9"/>
        <v>33640676</v>
      </c>
      <c r="E248" s="2" t="s">
        <v>541</v>
      </c>
      <c r="F248">
        <f t="shared" si="10"/>
        <v>0.84101689999999996</v>
      </c>
      <c r="G248">
        <f t="shared" si="11"/>
        <v>0.71220002500000001</v>
      </c>
      <c r="H248" s="2" t="s">
        <v>542</v>
      </c>
    </row>
    <row r="249" spans="2:8" ht="18" x14ac:dyDescent="0.35">
      <c r="B249" s="2" t="s">
        <v>242</v>
      </c>
      <c r="C249">
        <f t="shared" si="9"/>
        <v>28488001</v>
      </c>
      <c r="E249" s="2" t="s">
        <v>542</v>
      </c>
      <c r="F249">
        <f t="shared" si="10"/>
        <v>0.71220002500000001</v>
      </c>
      <c r="G249">
        <f t="shared" si="11"/>
        <v>0.56620190000000004</v>
      </c>
      <c r="H249" s="2" t="s">
        <v>543</v>
      </c>
    </row>
    <row r="250" spans="2:8" ht="18" x14ac:dyDescent="0.35">
      <c r="B250" s="2" t="s">
        <v>243</v>
      </c>
      <c r="C250">
        <f t="shared" si="9"/>
        <v>22648076</v>
      </c>
      <c r="E250" s="2" t="s">
        <v>543</v>
      </c>
      <c r="F250">
        <f t="shared" si="10"/>
        <v>0.56620190000000004</v>
      </c>
      <c r="G250">
        <f t="shared" si="11"/>
        <v>0.200335025</v>
      </c>
      <c r="H250" s="2" t="s">
        <v>544</v>
      </c>
    </row>
    <row r="251" spans="2:8" ht="18" x14ac:dyDescent="0.35">
      <c r="B251" s="2" t="s">
        <v>244</v>
      </c>
      <c r="C251">
        <f t="shared" si="9"/>
        <v>8013401</v>
      </c>
      <c r="E251" s="2" t="s">
        <v>544</v>
      </c>
      <c r="F251">
        <f t="shared" si="10"/>
        <v>0.200335025</v>
      </c>
      <c r="G251">
        <f t="shared" si="11"/>
        <v>0.22378690000000001</v>
      </c>
      <c r="H251" s="2" t="s">
        <v>545</v>
      </c>
    </row>
    <row r="252" spans="2:8" ht="18" x14ac:dyDescent="0.35">
      <c r="B252" s="2" t="s">
        <v>245</v>
      </c>
      <c r="C252">
        <f t="shared" si="9"/>
        <v>8951476</v>
      </c>
      <c r="E252" s="2" t="s">
        <v>545</v>
      </c>
      <c r="F252">
        <f t="shared" si="10"/>
        <v>0.22378690000000001</v>
      </c>
      <c r="G252">
        <f t="shared" si="11"/>
        <v>0.88887002500000001</v>
      </c>
      <c r="H252" s="2" t="s">
        <v>546</v>
      </c>
    </row>
    <row r="253" spans="2:8" ht="18" x14ac:dyDescent="0.35">
      <c r="B253" s="2" t="s">
        <v>246</v>
      </c>
      <c r="C253">
        <f t="shared" si="9"/>
        <v>35554801</v>
      </c>
      <c r="E253" s="2" t="s">
        <v>546</v>
      </c>
      <c r="F253">
        <f t="shared" si="10"/>
        <v>0.88887002500000001</v>
      </c>
      <c r="G253">
        <f t="shared" si="11"/>
        <v>0.10977190000000001</v>
      </c>
      <c r="H253" s="2" t="s">
        <v>547</v>
      </c>
    </row>
    <row r="254" spans="2:8" ht="18" x14ac:dyDescent="0.35">
      <c r="B254" s="2" t="s">
        <v>247</v>
      </c>
      <c r="C254">
        <f t="shared" si="9"/>
        <v>4390876</v>
      </c>
      <c r="E254" s="2" t="s">
        <v>547</v>
      </c>
      <c r="F254">
        <f t="shared" si="10"/>
        <v>0.10977190000000001</v>
      </c>
      <c r="G254">
        <f t="shared" si="11"/>
        <v>0.79380502500000005</v>
      </c>
      <c r="H254" s="2" t="s">
        <v>548</v>
      </c>
    </row>
    <row r="255" spans="2:8" ht="18" x14ac:dyDescent="0.35">
      <c r="B255" s="2" t="s">
        <v>248</v>
      </c>
      <c r="C255">
        <f t="shared" si="9"/>
        <v>31752201</v>
      </c>
      <c r="E255" s="2" t="s">
        <v>548</v>
      </c>
      <c r="F255">
        <f t="shared" si="10"/>
        <v>0.79380502500000005</v>
      </c>
      <c r="G255">
        <f t="shared" si="11"/>
        <v>0.3601569</v>
      </c>
      <c r="H255" s="2" t="s">
        <v>549</v>
      </c>
    </row>
    <row r="256" spans="2:8" ht="18" x14ac:dyDescent="0.35">
      <c r="B256" s="2" t="s">
        <v>249</v>
      </c>
      <c r="C256">
        <f t="shared" si="9"/>
        <v>14406276</v>
      </c>
      <c r="E256" s="2" t="s">
        <v>549</v>
      </c>
      <c r="F256">
        <f t="shared" si="10"/>
        <v>0.3601569</v>
      </c>
      <c r="G256">
        <f t="shared" si="11"/>
        <v>0.57114002500000005</v>
      </c>
      <c r="H256" s="2" t="s">
        <v>550</v>
      </c>
    </row>
    <row r="257" spans="2:8" ht="18" x14ac:dyDescent="0.35">
      <c r="B257" s="2" t="s">
        <v>250</v>
      </c>
      <c r="C257">
        <f t="shared" si="9"/>
        <v>22845601</v>
      </c>
      <c r="E257" s="2" t="s">
        <v>550</v>
      </c>
      <c r="F257">
        <f t="shared" si="10"/>
        <v>0.57114002500000005</v>
      </c>
      <c r="G257">
        <f t="shared" si="11"/>
        <v>0.55094189999999998</v>
      </c>
      <c r="H257" s="2" t="s">
        <v>551</v>
      </c>
    </row>
    <row r="258" spans="2:8" ht="18" x14ac:dyDescent="0.35">
      <c r="B258" s="2" t="s">
        <v>251</v>
      </c>
      <c r="C258">
        <f t="shared" si="9"/>
        <v>22037676</v>
      </c>
      <c r="E258" s="2" t="s">
        <v>551</v>
      </c>
      <c r="F258">
        <f t="shared" si="10"/>
        <v>0.55094189999999998</v>
      </c>
      <c r="G258">
        <f t="shared" si="11"/>
        <v>0.11687502499999999</v>
      </c>
      <c r="H258" s="2" t="s">
        <v>552</v>
      </c>
    </row>
    <row r="259" spans="2:8" ht="18" x14ac:dyDescent="0.35">
      <c r="B259" s="2" t="s">
        <v>252</v>
      </c>
      <c r="C259">
        <f t="shared" si="9"/>
        <v>4675001</v>
      </c>
      <c r="E259" s="2" t="s">
        <v>552</v>
      </c>
      <c r="F259">
        <f t="shared" si="10"/>
        <v>0.11687502499999999</v>
      </c>
      <c r="G259">
        <f t="shared" si="11"/>
        <v>0.29812689999999997</v>
      </c>
      <c r="H259" s="2" t="s">
        <v>553</v>
      </c>
    </row>
    <row r="260" spans="2:8" ht="18" x14ac:dyDescent="0.35">
      <c r="B260" s="2" t="s">
        <v>253</v>
      </c>
      <c r="C260">
        <f t="shared" si="9"/>
        <v>11925076</v>
      </c>
      <c r="E260" s="2" t="s">
        <v>553</v>
      </c>
      <c r="F260">
        <f t="shared" si="10"/>
        <v>0.29812689999999997</v>
      </c>
      <c r="G260">
        <f t="shared" si="11"/>
        <v>0.16701002500000001</v>
      </c>
      <c r="H260" s="2" t="s">
        <v>554</v>
      </c>
    </row>
    <row r="261" spans="2:8" ht="18" x14ac:dyDescent="0.35">
      <c r="B261" s="2" t="s">
        <v>254</v>
      </c>
      <c r="C261">
        <f t="shared" si="9"/>
        <v>6680401</v>
      </c>
      <c r="E261" s="2" t="s">
        <v>554</v>
      </c>
      <c r="F261">
        <f t="shared" si="10"/>
        <v>0.16701002500000001</v>
      </c>
      <c r="G261">
        <f t="shared" si="11"/>
        <v>0.85771189999999997</v>
      </c>
      <c r="H261" s="2" t="s">
        <v>555</v>
      </c>
    </row>
    <row r="262" spans="2:8" ht="18" x14ac:dyDescent="0.35">
      <c r="B262" s="2" t="s">
        <v>255</v>
      </c>
      <c r="C262">
        <f t="shared" si="9"/>
        <v>34308476</v>
      </c>
      <c r="E262" s="2" t="s">
        <v>555</v>
      </c>
      <c r="F262">
        <f t="shared" si="10"/>
        <v>0.85771189999999997</v>
      </c>
      <c r="G262">
        <f t="shared" si="11"/>
        <v>0.897545025</v>
      </c>
      <c r="H262" s="2" t="s">
        <v>556</v>
      </c>
    </row>
    <row r="263" spans="2:8" ht="18" x14ac:dyDescent="0.35">
      <c r="B263" s="2" t="s">
        <v>256</v>
      </c>
      <c r="C263">
        <f t="shared" si="9"/>
        <v>35901801</v>
      </c>
      <c r="E263" s="2" t="s">
        <v>556</v>
      </c>
      <c r="F263">
        <f t="shared" si="10"/>
        <v>0.897545025</v>
      </c>
      <c r="G263">
        <f t="shared" si="11"/>
        <v>0.72569689999999998</v>
      </c>
      <c r="H263" s="2" t="s">
        <v>557</v>
      </c>
    </row>
    <row r="264" spans="2:8" ht="18" x14ac:dyDescent="0.35">
      <c r="B264" s="2" t="s">
        <v>257</v>
      </c>
      <c r="C264">
        <f t="shared" si="9"/>
        <v>29027876</v>
      </c>
      <c r="E264" s="2" t="s">
        <v>557</v>
      </c>
      <c r="F264">
        <f t="shared" si="10"/>
        <v>0.72569689999999998</v>
      </c>
      <c r="G264">
        <f t="shared" si="11"/>
        <v>0.52448002500000002</v>
      </c>
      <c r="H264" s="2" t="s">
        <v>558</v>
      </c>
    </row>
    <row r="265" spans="2:8" ht="18" x14ac:dyDescent="0.35">
      <c r="B265" s="2" t="s">
        <v>258</v>
      </c>
      <c r="C265">
        <f t="shared" si="9"/>
        <v>20979201</v>
      </c>
      <c r="E265" s="2" t="s">
        <v>558</v>
      </c>
      <c r="F265">
        <f t="shared" si="10"/>
        <v>0.52448002500000002</v>
      </c>
      <c r="G265">
        <f t="shared" si="11"/>
        <v>0.23808190000000001</v>
      </c>
      <c r="H265" s="2" t="s">
        <v>559</v>
      </c>
    </row>
    <row r="266" spans="2:8" ht="18" x14ac:dyDescent="0.35">
      <c r="B266" s="2" t="s">
        <v>259</v>
      </c>
      <c r="C266">
        <f t="shared" ref="C266:C329" si="12">MOD(($C$5*C265+$C$6),$C$7)</f>
        <v>9523276</v>
      </c>
      <c r="E266" s="2" t="s">
        <v>559</v>
      </c>
      <c r="F266">
        <f t="shared" ref="F266:F329" si="13">C266/$C$7</f>
        <v>0.23808190000000001</v>
      </c>
      <c r="G266">
        <f t="shared" ref="G266:G329" si="14">F267</f>
        <v>0.90381502499999999</v>
      </c>
      <c r="H266" s="2" t="s">
        <v>560</v>
      </c>
    </row>
    <row r="267" spans="2:8" ht="18" x14ac:dyDescent="0.35">
      <c r="B267" s="2" t="s">
        <v>260</v>
      </c>
      <c r="C267">
        <f t="shared" si="12"/>
        <v>36152601</v>
      </c>
      <c r="E267" s="2" t="s">
        <v>560</v>
      </c>
      <c r="F267">
        <f t="shared" si="13"/>
        <v>0.90381502499999999</v>
      </c>
      <c r="G267">
        <f t="shared" si="14"/>
        <v>0.17086689999999999</v>
      </c>
      <c r="H267" s="2" t="s">
        <v>561</v>
      </c>
    </row>
    <row r="268" spans="2:8" ht="18" x14ac:dyDescent="0.35">
      <c r="B268" s="2" t="s">
        <v>261</v>
      </c>
      <c r="C268">
        <f t="shared" si="12"/>
        <v>6834676</v>
      </c>
      <c r="E268" s="2" t="s">
        <v>561</v>
      </c>
      <c r="F268">
        <f t="shared" si="13"/>
        <v>0.17086689999999999</v>
      </c>
      <c r="G268">
        <f t="shared" si="14"/>
        <v>0.13155002499999999</v>
      </c>
      <c r="H268" s="2" t="s">
        <v>562</v>
      </c>
    </row>
    <row r="269" spans="2:8" ht="18" x14ac:dyDescent="0.35">
      <c r="B269" s="2" t="s">
        <v>262</v>
      </c>
      <c r="C269">
        <f t="shared" si="12"/>
        <v>5262001</v>
      </c>
      <c r="E269" s="2" t="s">
        <v>562</v>
      </c>
      <c r="F269">
        <f t="shared" si="13"/>
        <v>0.13155002499999999</v>
      </c>
      <c r="G269">
        <f t="shared" si="14"/>
        <v>0.34005190000000002</v>
      </c>
      <c r="H269" s="2" t="s">
        <v>563</v>
      </c>
    </row>
    <row r="270" spans="2:8" ht="18" x14ac:dyDescent="0.35">
      <c r="B270" s="2" t="s">
        <v>263</v>
      </c>
      <c r="C270">
        <f t="shared" si="12"/>
        <v>13602076</v>
      </c>
      <c r="E270" s="2" t="s">
        <v>563</v>
      </c>
      <c r="F270">
        <f t="shared" si="13"/>
        <v>0.34005190000000002</v>
      </c>
      <c r="G270">
        <f t="shared" si="14"/>
        <v>0.14368502499999999</v>
      </c>
      <c r="H270" s="2" t="s">
        <v>564</v>
      </c>
    </row>
    <row r="271" spans="2:8" ht="18" x14ac:dyDescent="0.35">
      <c r="B271" s="2" t="s">
        <v>264</v>
      </c>
      <c r="C271">
        <f t="shared" si="12"/>
        <v>5747401</v>
      </c>
      <c r="E271" s="2" t="s">
        <v>564</v>
      </c>
      <c r="F271">
        <f t="shared" si="13"/>
        <v>0.14368502499999999</v>
      </c>
      <c r="G271">
        <f t="shared" si="14"/>
        <v>0.20163690000000001</v>
      </c>
      <c r="H271" s="2" t="s">
        <v>565</v>
      </c>
    </row>
    <row r="272" spans="2:8" ht="18" x14ac:dyDescent="0.35">
      <c r="B272" s="2" t="s">
        <v>265</v>
      </c>
      <c r="C272">
        <f t="shared" si="12"/>
        <v>8065476</v>
      </c>
      <c r="E272" s="2" t="s">
        <v>565</v>
      </c>
      <c r="F272">
        <f t="shared" si="13"/>
        <v>0.20163690000000001</v>
      </c>
      <c r="G272">
        <f t="shared" si="14"/>
        <v>0.31622002500000002</v>
      </c>
      <c r="H272" s="2" t="s">
        <v>566</v>
      </c>
    </row>
    <row r="273" spans="2:8" ht="18" x14ac:dyDescent="0.35">
      <c r="B273" s="2" t="s">
        <v>266</v>
      </c>
      <c r="C273">
        <f t="shared" si="12"/>
        <v>12648801</v>
      </c>
      <c r="E273" s="2" t="s">
        <v>566</v>
      </c>
      <c r="F273">
        <f t="shared" si="13"/>
        <v>0.31622002500000002</v>
      </c>
      <c r="G273">
        <f t="shared" si="14"/>
        <v>0.45162190000000002</v>
      </c>
      <c r="H273" s="2" t="s">
        <v>567</v>
      </c>
    </row>
    <row r="274" spans="2:8" ht="18" x14ac:dyDescent="0.35">
      <c r="B274" s="2" t="s">
        <v>267</v>
      </c>
      <c r="C274">
        <f t="shared" si="12"/>
        <v>18064876</v>
      </c>
      <c r="E274" s="2" t="s">
        <v>567</v>
      </c>
      <c r="F274">
        <f t="shared" si="13"/>
        <v>0.45162190000000002</v>
      </c>
      <c r="G274">
        <f t="shared" si="14"/>
        <v>6.5155025000000005E-2</v>
      </c>
      <c r="H274" s="2" t="s">
        <v>568</v>
      </c>
    </row>
    <row r="275" spans="2:8" ht="18" x14ac:dyDescent="0.35">
      <c r="B275" s="2" t="s">
        <v>268</v>
      </c>
      <c r="C275">
        <f t="shared" si="12"/>
        <v>2606201</v>
      </c>
      <c r="E275" s="2" t="s">
        <v>568</v>
      </c>
      <c r="F275">
        <f t="shared" si="13"/>
        <v>6.5155025000000005E-2</v>
      </c>
      <c r="G275">
        <f t="shared" si="14"/>
        <v>0.62600690000000003</v>
      </c>
      <c r="H275" s="2" t="s">
        <v>569</v>
      </c>
    </row>
    <row r="276" spans="2:8" ht="18" x14ac:dyDescent="0.35">
      <c r="B276" s="2" t="s">
        <v>269</v>
      </c>
      <c r="C276">
        <f t="shared" si="12"/>
        <v>25040276</v>
      </c>
      <c r="E276" s="2" t="s">
        <v>569</v>
      </c>
      <c r="F276">
        <f t="shared" si="13"/>
        <v>0.62600690000000003</v>
      </c>
      <c r="G276">
        <f t="shared" si="14"/>
        <v>0.44649002500000001</v>
      </c>
      <c r="H276" s="2" t="s">
        <v>570</v>
      </c>
    </row>
    <row r="277" spans="2:8" ht="18" x14ac:dyDescent="0.35">
      <c r="B277" s="2" t="s">
        <v>270</v>
      </c>
      <c r="C277">
        <f t="shared" si="12"/>
        <v>17859601</v>
      </c>
      <c r="E277" s="2" t="s">
        <v>570</v>
      </c>
      <c r="F277">
        <f t="shared" si="13"/>
        <v>0.44649002500000001</v>
      </c>
      <c r="G277">
        <f t="shared" si="14"/>
        <v>0.70079190000000002</v>
      </c>
      <c r="H277" s="2" t="s">
        <v>571</v>
      </c>
    </row>
    <row r="278" spans="2:8" ht="18" x14ac:dyDescent="0.35">
      <c r="B278" s="2" t="s">
        <v>271</v>
      </c>
      <c r="C278">
        <f t="shared" si="12"/>
        <v>28031676</v>
      </c>
      <c r="E278" s="2" t="s">
        <v>571</v>
      </c>
      <c r="F278">
        <f t="shared" si="13"/>
        <v>0.70079190000000002</v>
      </c>
      <c r="G278">
        <f t="shared" si="14"/>
        <v>0.756225025</v>
      </c>
      <c r="H278" s="2" t="s">
        <v>572</v>
      </c>
    </row>
    <row r="279" spans="2:8" ht="18" x14ac:dyDescent="0.35">
      <c r="B279" s="2" t="s">
        <v>272</v>
      </c>
      <c r="C279">
        <f t="shared" si="12"/>
        <v>30249001</v>
      </c>
      <c r="E279" s="2" t="s">
        <v>572</v>
      </c>
      <c r="F279">
        <f t="shared" si="13"/>
        <v>0.756225025</v>
      </c>
      <c r="G279">
        <f t="shared" si="14"/>
        <v>0.69197690000000001</v>
      </c>
      <c r="H279" s="2" t="s">
        <v>573</v>
      </c>
    </row>
    <row r="280" spans="2:8" ht="18" x14ac:dyDescent="0.35">
      <c r="B280" s="2" t="s">
        <v>273</v>
      </c>
      <c r="C280">
        <f t="shared" si="12"/>
        <v>27679076</v>
      </c>
      <c r="E280" s="2" t="s">
        <v>573</v>
      </c>
      <c r="F280">
        <f t="shared" si="13"/>
        <v>0.69197690000000001</v>
      </c>
      <c r="G280">
        <f t="shared" si="14"/>
        <v>0.13036002499999999</v>
      </c>
      <c r="H280" s="2" t="s">
        <v>574</v>
      </c>
    </row>
    <row r="281" spans="2:8" ht="18" x14ac:dyDescent="0.35">
      <c r="B281" s="2" t="s">
        <v>274</v>
      </c>
      <c r="C281">
        <f t="shared" si="12"/>
        <v>5214401</v>
      </c>
      <c r="E281" s="2" t="s">
        <v>574</v>
      </c>
      <c r="F281">
        <f t="shared" si="13"/>
        <v>0.13036002499999999</v>
      </c>
      <c r="G281">
        <f t="shared" si="14"/>
        <v>0.25556190000000001</v>
      </c>
      <c r="H281" s="2" t="s">
        <v>575</v>
      </c>
    </row>
    <row r="282" spans="2:8" ht="18" x14ac:dyDescent="0.35">
      <c r="B282" s="2" t="s">
        <v>275</v>
      </c>
      <c r="C282">
        <f t="shared" si="12"/>
        <v>10222476</v>
      </c>
      <c r="E282" s="2" t="s">
        <v>575</v>
      </c>
      <c r="F282">
        <f t="shared" si="13"/>
        <v>0.25556190000000001</v>
      </c>
      <c r="G282">
        <f t="shared" si="14"/>
        <v>0.14489502500000001</v>
      </c>
      <c r="H282" s="2" t="s">
        <v>576</v>
      </c>
    </row>
    <row r="283" spans="2:8" ht="18" x14ac:dyDescent="0.35">
      <c r="B283" s="2" t="s">
        <v>276</v>
      </c>
      <c r="C283">
        <f t="shared" si="12"/>
        <v>5795801</v>
      </c>
      <c r="E283" s="2" t="s">
        <v>576</v>
      </c>
      <c r="F283">
        <f t="shared" si="13"/>
        <v>0.14489502500000001</v>
      </c>
      <c r="G283">
        <f t="shared" si="14"/>
        <v>0.28754689999999999</v>
      </c>
      <c r="H283" s="2" t="s">
        <v>577</v>
      </c>
    </row>
    <row r="284" spans="2:8" ht="18" x14ac:dyDescent="0.35">
      <c r="B284" s="2" t="s">
        <v>277</v>
      </c>
      <c r="C284">
        <f t="shared" si="12"/>
        <v>11501876</v>
      </c>
      <c r="E284" s="2" t="s">
        <v>577</v>
      </c>
      <c r="F284">
        <f t="shared" si="13"/>
        <v>0.28754689999999999</v>
      </c>
      <c r="G284">
        <f t="shared" si="14"/>
        <v>0.41583002499999999</v>
      </c>
      <c r="H284" s="2" t="s">
        <v>578</v>
      </c>
    </row>
    <row r="285" spans="2:8" ht="18" x14ac:dyDescent="0.35">
      <c r="B285" s="2" t="s">
        <v>278</v>
      </c>
      <c r="C285">
        <f t="shared" si="12"/>
        <v>16633201</v>
      </c>
      <c r="E285" s="2" t="s">
        <v>578</v>
      </c>
      <c r="F285">
        <f t="shared" si="13"/>
        <v>0.41583002499999999</v>
      </c>
      <c r="G285">
        <f t="shared" si="14"/>
        <v>0.52393190000000001</v>
      </c>
      <c r="H285" s="2" t="s">
        <v>579</v>
      </c>
    </row>
    <row r="286" spans="2:8" ht="18" x14ac:dyDescent="0.35">
      <c r="B286" s="2" t="s">
        <v>279</v>
      </c>
      <c r="C286">
        <f t="shared" si="12"/>
        <v>20957276</v>
      </c>
      <c r="E286" s="2" t="s">
        <v>579</v>
      </c>
      <c r="F286">
        <f t="shared" si="13"/>
        <v>0.52393190000000001</v>
      </c>
      <c r="G286">
        <f t="shared" si="14"/>
        <v>0.199165025</v>
      </c>
      <c r="H286" s="2" t="s">
        <v>580</v>
      </c>
    </row>
    <row r="287" spans="2:8" ht="18" x14ac:dyDescent="0.35">
      <c r="B287" s="2" t="s">
        <v>280</v>
      </c>
      <c r="C287">
        <f t="shared" si="12"/>
        <v>7966601</v>
      </c>
      <c r="E287" s="2" t="s">
        <v>580</v>
      </c>
      <c r="F287">
        <f t="shared" si="13"/>
        <v>0.199165025</v>
      </c>
      <c r="G287">
        <f t="shared" si="14"/>
        <v>0.14071690000000001</v>
      </c>
      <c r="H287" s="2" t="s">
        <v>581</v>
      </c>
    </row>
    <row r="288" spans="2:8" ht="18" x14ac:dyDescent="0.35">
      <c r="B288" s="2" t="s">
        <v>281</v>
      </c>
      <c r="C288">
        <f t="shared" si="12"/>
        <v>5628676</v>
      </c>
      <c r="E288" s="2" t="s">
        <v>581</v>
      </c>
      <c r="F288">
        <f t="shared" si="13"/>
        <v>0.14071690000000001</v>
      </c>
      <c r="G288">
        <f t="shared" si="14"/>
        <v>0.99090002499999996</v>
      </c>
      <c r="H288" s="2" t="s">
        <v>582</v>
      </c>
    </row>
    <row r="289" spans="2:8" ht="18" x14ac:dyDescent="0.35">
      <c r="B289" s="2" t="s">
        <v>282</v>
      </c>
      <c r="C289">
        <f t="shared" si="12"/>
        <v>39636001</v>
      </c>
      <c r="E289" s="2" t="s">
        <v>582</v>
      </c>
      <c r="F289">
        <f t="shared" si="13"/>
        <v>0.99090002499999996</v>
      </c>
      <c r="G289">
        <f t="shared" si="14"/>
        <v>0.35390189999999999</v>
      </c>
      <c r="H289" s="2" t="s">
        <v>583</v>
      </c>
    </row>
    <row r="290" spans="2:8" ht="18" x14ac:dyDescent="0.35">
      <c r="B290" s="2" t="s">
        <v>283</v>
      </c>
      <c r="C290">
        <f t="shared" si="12"/>
        <v>14156076</v>
      </c>
      <c r="E290" s="2" t="s">
        <v>583</v>
      </c>
      <c r="F290">
        <f t="shared" si="13"/>
        <v>0.35390189999999999</v>
      </c>
      <c r="G290">
        <f t="shared" si="14"/>
        <v>0.127035025</v>
      </c>
      <c r="H290" s="2" t="s">
        <v>584</v>
      </c>
    </row>
    <row r="291" spans="2:8" ht="18" x14ac:dyDescent="0.35">
      <c r="B291" s="2" t="s">
        <v>284</v>
      </c>
      <c r="C291">
        <f t="shared" si="12"/>
        <v>5081401</v>
      </c>
      <c r="E291" s="2" t="s">
        <v>584</v>
      </c>
      <c r="F291">
        <f t="shared" si="13"/>
        <v>0.127035025</v>
      </c>
      <c r="G291">
        <f t="shared" si="14"/>
        <v>1.9486900000000001E-2</v>
      </c>
      <c r="H291" s="2" t="s">
        <v>585</v>
      </c>
    </row>
    <row r="292" spans="2:8" ht="18" x14ac:dyDescent="0.35">
      <c r="B292" s="2" t="s">
        <v>285</v>
      </c>
      <c r="C292">
        <f t="shared" si="12"/>
        <v>779476</v>
      </c>
      <c r="E292" s="2" t="s">
        <v>585</v>
      </c>
      <c r="F292">
        <f t="shared" si="13"/>
        <v>1.9486900000000001E-2</v>
      </c>
      <c r="G292">
        <f t="shared" si="14"/>
        <v>0.38357002499999998</v>
      </c>
      <c r="H292" s="2" t="s">
        <v>586</v>
      </c>
    </row>
    <row r="293" spans="2:8" ht="18" x14ac:dyDescent="0.35">
      <c r="B293" s="2" t="s">
        <v>286</v>
      </c>
      <c r="C293">
        <f t="shared" si="12"/>
        <v>15342801</v>
      </c>
      <c r="E293" s="2" t="s">
        <v>586</v>
      </c>
      <c r="F293">
        <f t="shared" si="13"/>
        <v>0.38357002499999998</v>
      </c>
      <c r="G293">
        <f t="shared" si="14"/>
        <v>0.23347190000000001</v>
      </c>
      <c r="H293" s="2" t="s">
        <v>587</v>
      </c>
    </row>
    <row r="294" spans="2:8" ht="18" x14ac:dyDescent="0.35">
      <c r="B294" s="2" t="s">
        <v>287</v>
      </c>
      <c r="C294">
        <f t="shared" si="12"/>
        <v>9338876</v>
      </c>
      <c r="E294" s="2" t="s">
        <v>587</v>
      </c>
      <c r="F294">
        <f t="shared" si="13"/>
        <v>0.23347190000000001</v>
      </c>
      <c r="G294">
        <f t="shared" si="14"/>
        <v>0.576505025</v>
      </c>
      <c r="H294" s="2" t="s">
        <v>588</v>
      </c>
    </row>
    <row r="295" spans="2:8" ht="18" x14ac:dyDescent="0.35">
      <c r="B295" s="2" t="s">
        <v>288</v>
      </c>
      <c r="C295">
        <f t="shared" si="12"/>
        <v>23060201</v>
      </c>
      <c r="E295" s="2" t="s">
        <v>588</v>
      </c>
      <c r="F295">
        <f t="shared" si="13"/>
        <v>0.576505025</v>
      </c>
      <c r="G295">
        <f t="shared" si="14"/>
        <v>0.93185689999999999</v>
      </c>
      <c r="H295" s="2" t="s">
        <v>589</v>
      </c>
    </row>
    <row r="296" spans="2:8" ht="18" x14ac:dyDescent="0.35">
      <c r="B296" s="2" t="s">
        <v>289</v>
      </c>
      <c r="C296">
        <f t="shared" si="12"/>
        <v>37274276</v>
      </c>
      <c r="E296" s="2" t="s">
        <v>589</v>
      </c>
      <c r="F296">
        <f t="shared" si="13"/>
        <v>0.93185689999999999</v>
      </c>
      <c r="G296">
        <f t="shared" si="14"/>
        <v>0.161840025</v>
      </c>
      <c r="H296" s="2" t="s">
        <v>590</v>
      </c>
    </row>
    <row r="297" spans="2:8" ht="18" x14ac:dyDescent="0.35">
      <c r="B297" s="2" t="s">
        <v>290</v>
      </c>
      <c r="C297">
        <f t="shared" si="12"/>
        <v>6473601</v>
      </c>
      <c r="E297" s="2" t="s">
        <v>590</v>
      </c>
      <c r="F297">
        <f t="shared" si="13"/>
        <v>0.161840025</v>
      </c>
      <c r="G297">
        <f t="shared" si="14"/>
        <v>0.49064190000000002</v>
      </c>
      <c r="H297" s="2" t="s">
        <v>591</v>
      </c>
    </row>
    <row r="298" spans="2:8" ht="18" x14ac:dyDescent="0.35">
      <c r="B298" s="2" t="s">
        <v>291</v>
      </c>
      <c r="C298">
        <f t="shared" si="12"/>
        <v>19625676</v>
      </c>
      <c r="E298" s="2" t="s">
        <v>591</v>
      </c>
      <c r="F298">
        <f t="shared" si="13"/>
        <v>0.49064190000000002</v>
      </c>
      <c r="G298">
        <f t="shared" si="14"/>
        <v>0.83557502500000003</v>
      </c>
      <c r="H298" s="2" t="s">
        <v>592</v>
      </c>
    </row>
    <row r="299" spans="2:8" ht="18" x14ac:dyDescent="0.35">
      <c r="B299" s="2" t="s">
        <v>292</v>
      </c>
      <c r="C299">
        <f t="shared" si="12"/>
        <v>33423001</v>
      </c>
      <c r="E299" s="2" t="s">
        <v>592</v>
      </c>
      <c r="F299">
        <f t="shared" si="13"/>
        <v>0.83557502500000003</v>
      </c>
      <c r="G299">
        <f t="shared" si="14"/>
        <v>0.32582689999999997</v>
      </c>
      <c r="H299" s="2" t="s">
        <v>593</v>
      </c>
    </row>
    <row r="300" spans="2:8" ht="18" x14ac:dyDescent="0.35">
      <c r="B300" s="2" t="s">
        <v>293</v>
      </c>
      <c r="C300">
        <f t="shared" si="12"/>
        <v>13033076</v>
      </c>
      <c r="E300" s="2" t="s">
        <v>593</v>
      </c>
      <c r="F300">
        <f t="shared" si="13"/>
        <v>0.32582689999999997</v>
      </c>
      <c r="G300">
        <f t="shared" si="14"/>
        <v>0.13371002500000001</v>
      </c>
      <c r="H300" s="2" t="s">
        <v>594</v>
      </c>
    </row>
    <row r="301" spans="2:8" ht="18" x14ac:dyDescent="0.35">
      <c r="B301" s="2" t="s">
        <v>294</v>
      </c>
      <c r="C301">
        <f t="shared" si="12"/>
        <v>5348401</v>
      </c>
      <c r="E301" s="2" t="s">
        <v>594</v>
      </c>
      <c r="F301">
        <f t="shared" si="13"/>
        <v>0.13371002500000001</v>
      </c>
      <c r="G301">
        <f t="shared" si="14"/>
        <v>0.49341190000000001</v>
      </c>
      <c r="H301" s="2" t="s">
        <v>595</v>
      </c>
    </row>
    <row r="302" spans="2:8" ht="18" x14ac:dyDescent="0.35">
      <c r="B302" s="2" t="s">
        <v>295</v>
      </c>
      <c r="C302">
        <f t="shared" si="12"/>
        <v>19736476</v>
      </c>
      <c r="E302" s="2" t="s">
        <v>595</v>
      </c>
      <c r="F302">
        <f t="shared" si="13"/>
        <v>0.49341190000000001</v>
      </c>
      <c r="G302">
        <f t="shared" si="14"/>
        <v>3.2245024999999997E-2</v>
      </c>
      <c r="H302" s="2" t="s">
        <v>596</v>
      </c>
    </row>
    <row r="303" spans="2:8" ht="18" x14ac:dyDescent="0.35">
      <c r="B303" s="2" t="s">
        <v>296</v>
      </c>
      <c r="C303">
        <f t="shared" si="12"/>
        <v>1289801</v>
      </c>
      <c r="E303" s="2" t="s">
        <v>596</v>
      </c>
      <c r="F303">
        <f t="shared" si="13"/>
        <v>3.2245024999999997E-2</v>
      </c>
      <c r="G303">
        <f t="shared" si="14"/>
        <v>0.28939690000000001</v>
      </c>
      <c r="H303" s="2" t="s">
        <v>597</v>
      </c>
    </row>
    <row r="304" spans="2:8" ht="18" x14ac:dyDescent="0.35">
      <c r="B304" s="2" t="s">
        <v>297</v>
      </c>
      <c r="C304">
        <f t="shared" si="12"/>
        <v>11575876</v>
      </c>
      <c r="E304" s="2" t="s">
        <v>597</v>
      </c>
      <c r="F304">
        <f t="shared" si="13"/>
        <v>0.28939690000000001</v>
      </c>
      <c r="G304">
        <f t="shared" si="14"/>
        <v>0.54718002499999996</v>
      </c>
      <c r="H304" s="2" t="s">
        <v>598</v>
      </c>
    </row>
    <row r="305" spans="2:8" ht="18" x14ac:dyDescent="0.35">
      <c r="B305" s="2" t="s">
        <v>298</v>
      </c>
      <c r="C305">
        <f t="shared" si="12"/>
        <v>21887201</v>
      </c>
      <c r="E305" s="2" t="s">
        <v>598</v>
      </c>
      <c r="F305">
        <f t="shared" si="13"/>
        <v>0.54718002499999996</v>
      </c>
      <c r="G305">
        <f t="shared" si="14"/>
        <v>0.84978189999999998</v>
      </c>
      <c r="H305" s="2" t="s">
        <v>599</v>
      </c>
    </row>
    <row r="306" spans="2:8" ht="18" x14ac:dyDescent="0.35">
      <c r="B306" s="2" t="s">
        <v>299</v>
      </c>
      <c r="C306">
        <f t="shared" si="12"/>
        <v>33991276</v>
      </c>
      <c r="E306" s="2" t="s">
        <v>599</v>
      </c>
      <c r="F306">
        <f t="shared" si="13"/>
        <v>0.84978189999999998</v>
      </c>
      <c r="G306">
        <f t="shared" si="14"/>
        <v>0.33451502500000002</v>
      </c>
      <c r="H306" s="2" t="s">
        <v>600</v>
      </c>
    </row>
    <row r="307" spans="2:8" ht="18" x14ac:dyDescent="0.35">
      <c r="B307" s="2" t="s">
        <v>300</v>
      </c>
      <c r="C307">
        <f t="shared" si="12"/>
        <v>13380601</v>
      </c>
      <c r="E307" s="2" t="s">
        <v>600</v>
      </c>
      <c r="F307">
        <f t="shared" si="13"/>
        <v>0.33451502500000002</v>
      </c>
      <c r="G307">
        <f t="shared" si="14"/>
        <v>0.75056690000000004</v>
      </c>
      <c r="H307" s="2" t="s">
        <v>601</v>
      </c>
    </row>
    <row r="308" spans="2:8" ht="18" x14ac:dyDescent="0.35">
      <c r="B308" s="2" t="s">
        <v>301</v>
      </c>
      <c r="C308">
        <f t="shared" si="12"/>
        <v>30022676</v>
      </c>
      <c r="E308" s="2" t="s">
        <v>601</v>
      </c>
      <c r="F308">
        <f t="shared" si="13"/>
        <v>0.75056690000000004</v>
      </c>
      <c r="G308">
        <f t="shared" si="14"/>
        <v>0.29025002500000002</v>
      </c>
      <c r="H308" s="2" t="s">
        <v>602</v>
      </c>
    </row>
    <row r="309" spans="2:8" ht="18" x14ac:dyDescent="0.35">
      <c r="B309" s="2" t="s">
        <v>302</v>
      </c>
      <c r="C309">
        <f t="shared" si="12"/>
        <v>11610001</v>
      </c>
      <c r="E309" s="2" t="s">
        <v>602</v>
      </c>
      <c r="F309">
        <f t="shared" si="13"/>
        <v>0.29025002500000002</v>
      </c>
      <c r="G309">
        <f t="shared" si="14"/>
        <v>0.60775190000000001</v>
      </c>
      <c r="H309" s="2" t="s">
        <v>805</v>
      </c>
    </row>
    <row r="310" spans="2:8" ht="18" x14ac:dyDescent="0.35">
      <c r="B310" s="2" t="s">
        <v>605</v>
      </c>
      <c r="C310">
        <f t="shared" si="12"/>
        <v>24310076</v>
      </c>
      <c r="E310" s="2" t="s">
        <v>805</v>
      </c>
      <c r="F310">
        <f t="shared" si="13"/>
        <v>0.60775190000000001</v>
      </c>
      <c r="G310">
        <f t="shared" si="14"/>
        <v>0.15038502500000001</v>
      </c>
      <c r="H310" s="2" t="s">
        <v>806</v>
      </c>
    </row>
    <row r="311" spans="2:8" ht="18" x14ac:dyDescent="0.35">
      <c r="B311" s="2" t="s">
        <v>606</v>
      </c>
      <c r="C311">
        <f t="shared" si="12"/>
        <v>6015401</v>
      </c>
      <c r="E311" s="2" t="s">
        <v>806</v>
      </c>
      <c r="F311">
        <f t="shared" si="13"/>
        <v>0.15038502500000001</v>
      </c>
      <c r="G311">
        <f t="shared" si="14"/>
        <v>0.67733690000000002</v>
      </c>
      <c r="H311" s="2" t="s">
        <v>807</v>
      </c>
    </row>
    <row r="312" spans="2:8" ht="18" x14ac:dyDescent="0.35">
      <c r="B312" s="2" t="s">
        <v>607</v>
      </c>
      <c r="C312">
        <f t="shared" si="12"/>
        <v>27093476</v>
      </c>
      <c r="E312" s="2" t="s">
        <v>807</v>
      </c>
      <c r="F312">
        <f t="shared" si="13"/>
        <v>0.67733690000000002</v>
      </c>
      <c r="G312">
        <f t="shared" si="14"/>
        <v>9.0920025000000002E-2</v>
      </c>
      <c r="H312" s="2" t="s">
        <v>808</v>
      </c>
    </row>
    <row r="313" spans="2:8" ht="18" x14ac:dyDescent="0.35">
      <c r="B313" s="2" t="s">
        <v>608</v>
      </c>
      <c r="C313">
        <f t="shared" si="12"/>
        <v>3636801</v>
      </c>
      <c r="E313" s="2" t="s">
        <v>808</v>
      </c>
      <c r="F313">
        <f t="shared" si="13"/>
        <v>9.0920025000000002E-2</v>
      </c>
      <c r="G313">
        <f t="shared" si="14"/>
        <v>0.4553219</v>
      </c>
      <c r="H313" s="2" t="s">
        <v>809</v>
      </c>
    </row>
    <row r="314" spans="2:8" ht="18" x14ac:dyDescent="0.35">
      <c r="B314" s="2" t="s">
        <v>609</v>
      </c>
      <c r="C314">
        <f t="shared" si="12"/>
        <v>18212876</v>
      </c>
      <c r="E314" s="2" t="s">
        <v>809</v>
      </c>
      <c r="F314">
        <f t="shared" si="13"/>
        <v>0.4553219</v>
      </c>
      <c r="G314">
        <f t="shared" si="14"/>
        <v>0.32785502500000002</v>
      </c>
      <c r="H314" s="2" t="s">
        <v>810</v>
      </c>
    </row>
    <row r="315" spans="2:8" ht="18" x14ac:dyDescent="0.35">
      <c r="B315" s="2" t="s">
        <v>610</v>
      </c>
      <c r="C315">
        <f t="shared" si="12"/>
        <v>13114201</v>
      </c>
      <c r="E315" s="2" t="s">
        <v>810</v>
      </c>
      <c r="F315">
        <f t="shared" si="13"/>
        <v>0.32785502500000002</v>
      </c>
      <c r="G315">
        <f t="shared" si="14"/>
        <v>0.27770689999999998</v>
      </c>
      <c r="H315" s="2" t="s">
        <v>811</v>
      </c>
    </row>
    <row r="316" spans="2:8" ht="18" x14ac:dyDescent="0.35">
      <c r="B316" s="2" t="s">
        <v>611</v>
      </c>
      <c r="C316">
        <f t="shared" si="12"/>
        <v>11108276</v>
      </c>
      <c r="E316" s="2" t="s">
        <v>811</v>
      </c>
      <c r="F316">
        <f t="shared" si="13"/>
        <v>0.27770689999999998</v>
      </c>
      <c r="G316">
        <f t="shared" si="14"/>
        <v>0.71719002499999995</v>
      </c>
      <c r="H316" s="2" t="s">
        <v>812</v>
      </c>
    </row>
    <row r="317" spans="2:8" ht="18" x14ac:dyDescent="0.35">
      <c r="B317" s="2" t="s">
        <v>612</v>
      </c>
      <c r="C317">
        <f t="shared" si="12"/>
        <v>28687601</v>
      </c>
      <c r="E317" s="2" t="s">
        <v>812</v>
      </c>
      <c r="F317">
        <f t="shared" si="13"/>
        <v>0.71719002499999995</v>
      </c>
      <c r="G317">
        <f t="shared" si="14"/>
        <v>0.92049190000000003</v>
      </c>
      <c r="H317" s="2" t="s">
        <v>813</v>
      </c>
    </row>
    <row r="318" spans="2:8" ht="18" x14ac:dyDescent="0.35">
      <c r="B318" s="2" t="s">
        <v>613</v>
      </c>
      <c r="C318">
        <f t="shared" si="12"/>
        <v>36819676</v>
      </c>
      <c r="E318" s="2" t="s">
        <v>813</v>
      </c>
      <c r="F318">
        <f t="shared" si="13"/>
        <v>0.92049190000000003</v>
      </c>
      <c r="G318">
        <f t="shared" si="14"/>
        <v>0.35492502500000001</v>
      </c>
      <c r="H318" s="2" t="s">
        <v>814</v>
      </c>
    </row>
    <row r="319" spans="2:8" ht="18" x14ac:dyDescent="0.35">
      <c r="B319" s="2" t="s">
        <v>614</v>
      </c>
      <c r="C319">
        <f t="shared" si="12"/>
        <v>14197001</v>
      </c>
      <c r="E319" s="2" t="s">
        <v>814</v>
      </c>
      <c r="F319">
        <f t="shared" si="13"/>
        <v>0.35492502500000001</v>
      </c>
      <c r="G319">
        <f t="shared" si="14"/>
        <v>0.19967689999999999</v>
      </c>
      <c r="H319" s="2" t="s">
        <v>815</v>
      </c>
    </row>
    <row r="320" spans="2:8" ht="18" x14ac:dyDescent="0.35">
      <c r="B320" s="2" t="s">
        <v>615</v>
      </c>
      <c r="C320">
        <f t="shared" si="12"/>
        <v>7987076</v>
      </c>
      <c r="E320" s="2" t="s">
        <v>815</v>
      </c>
      <c r="F320">
        <f t="shared" si="13"/>
        <v>0.19967689999999999</v>
      </c>
      <c r="G320">
        <f t="shared" si="14"/>
        <v>0.17706002500000001</v>
      </c>
      <c r="H320" s="2" t="s">
        <v>816</v>
      </c>
    </row>
    <row r="321" spans="2:8" ht="18" x14ac:dyDescent="0.35">
      <c r="B321" s="2" t="s">
        <v>616</v>
      </c>
      <c r="C321">
        <f t="shared" si="12"/>
        <v>7082401</v>
      </c>
      <c r="E321" s="2" t="s">
        <v>816</v>
      </c>
      <c r="F321">
        <f t="shared" si="13"/>
        <v>0.17706002500000001</v>
      </c>
      <c r="G321">
        <f t="shared" si="14"/>
        <v>0.57126189999999999</v>
      </c>
      <c r="H321" s="2" t="s">
        <v>817</v>
      </c>
    </row>
    <row r="322" spans="2:8" ht="18" x14ac:dyDescent="0.35">
      <c r="B322" s="2" t="s">
        <v>617</v>
      </c>
      <c r="C322">
        <f t="shared" si="12"/>
        <v>22850476</v>
      </c>
      <c r="E322" s="2" t="s">
        <v>817</v>
      </c>
      <c r="F322">
        <f t="shared" si="13"/>
        <v>0.57126189999999999</v>
      </c>
      <c r="G322">
        <f t="shared" si="14"/>
        <v>0.55959502500000002</v>
      </c>
      <c r="H322" s="2" t="s">
        <v>818</v>
      </c>
    </row>
    <row r="323" spans="2:8" ht="18" x14ac:dyDescent="0.35">
      <c r="B323" s="2" t="s">
        <v>618</v>
      </c>
      <c r="C323">
        <f t="shared" si="12"/>
        <v>22383801</v>
      </c>
      <c r="E323" s="2" t="s">
        <v>818</v>
      </c>
      <c r="F323">
        <f t="shared" si="13"/>
        <v>0.55959502500000002</v>
      </c>
      <c r="G323">
        <f t="shared" si="14"/>
        <v>0.73124690000000003</v>
      </c>
      <c r="H323" s="2" t="s">
        <v>819</v>
      </c>
    </row>
    <row r="324" spans="2:8" ht="18" x14ac:dyDescent="0.35">
      <c r="B324" s="2" t="s">
        <v>619</v>
      </c>
      <c r="C324">
        <f t="shared" si="12"/>
        <v>29249876</v>
      </c>
      <c r="E324" s="2" t="s">
        <v>819</v>
      </c>
      <c r="F324">
        <f t="shared" si="13"/>
        <v>0.73124690000000003</v>
      </c>
      <c r="G324">
        <f t="shared" si="14"/>
        <v>0.91853002500000003</v>
      </c>
      <c r="H324" s="2" t="s">
        <v>820</v>
      </c>
    </row>
    <row r="325" spans="2:8" ht="18" x14ac:dyDescent="0.35">
      <c r="B325" s="2" t="s">
        <v>620</v>
      </c>
      <c r="C325">
        <f t="shared" si="12"/>
        <v>36741201</v>
      </c>
      <c r="E325" s="2" t="s">
        <v>820</v>
      </c>
      <c r="F325">
        <f t="shared" si="13"/>
        <v>0.91853002500000003</v>
      </c>
      <c r="G325">
        <f t="shared" si="14"/>
        <v>0.21563189999999999</v>
      </c>
      <c r="H325" s="2" t="s">
        <v>821</v>
      </c>
    </row>
    <row r="326" spans="2:8" ht="18" x14ac:dyDescent="0.35">
      <c r="B326" s="2" t="s">
        <v>621</v>
      </c>
      <c r="C326">
        <f t="shared" si="12"/>
        <v>8625276</v>
      </c>
      <c r="E326" s="2" t="s">
        <v>821</v>
      </c>
      <c r="F326">
        <f t="shared" si="13"/>
        <v>0.21563189999999999</v>
      </c>
      <c r="G326">
        <f t="shared" si="14"/>
        <v>0.30986502500000002</v>
      </c>
      <c r="H326" s="2" t="s">
        <v>822</v>
      </c>
    </row>
    <row r="327" spans="2:8" ht="18" x14ac:dyDescent="0.35">
      <c r="B327" s="2" t="s">
        <v>622</v>
      </c>
      <c r="C327">
        <f t="shared" si="12"/>
        <v>12394601</v>
      </c>
      <c r="E327" s="2" t="s">
        <v>822</v>
      </c>
      <c r="F327">
        <f t="shared" si="13"/>
        <v>0.30986502500000002</v>
      </c>
      <c r="G327">
        <f t="shared" si="14"/>
        <v>4.169E-4</v>
      </c>
      <c r="H327" s="2" t="s">
        <v>823</v>
      </c>
    </row>
    <row r="328" spans="2:8" ht="18" x14ac:dyDescent="0.35">
      <c r="B328" s="2" t="s">
        <v>623</v>
      </c>
      <c r="C328">
        <f t="shared" si="12"/>
        <v>16676</v>
      </c>
      <c r="E328" s="2" t="s">
        <v>823</v>
      </c>
      <c r="F328">
        <f t="shared" si="13"/>
        <v>4.169E-4</v>
      </c>
      <c r="G328">
        <f t="shared" si="14"/>
        <v>2.9600024999999999E-2</v>
      </c>
      <c r="H328" s="2" t="s">
        <v>824</v>
      </c>
    </row>
    <row r="329" spans="2:8" ht="18" x14ac:dyDescent="0.35">
      <c r="B329" s="2" t="s">
        <v>624</v>
      </c>
      <c r="C329">
        <f t="shared" si="12"/>
        <v>1184001</v>
      </c>
      <c r="E329" s="2" t="s">
        <v>824</v>
      </c>
      <c r="F329">
        <f t="shared" si="13"/>
        <v>2.9600024999999999E-2</v>
      </c>
      <c r="G329">
        <f t="shared" si="14"/>
        <v>0.10160189999999999</v>
      </c>
      <c r="H329" s="2" t="s">
        <v>825</v>
      </c>
    </row>
    <row r="330" spans="2:8" ht="18" x14ac:dyDescent="0.35">
      <c r="B330" s="2" t="s">
        <v>625</v>
      </c>
      <c r="C330">
        <f t="shared" ref="C330:C393" si="15">MOD(($C$5*C329+$C$6),$C$7)</f>
        <v>4064076</v>
      </c>
      <c r="E330" s="2" t="s">
        <v>825</v>
      </c>
      <c r="F330">
        <f t="shared" ref="F330:F393" si="16">C330/$C$7</f>
        <v>0.10160189999999999</v>
      </c>
      <c r="G330">
        <f t="shared" ref="G330:G393" si="17">F331</f>
        <v>0.213735025</v>
      </c>
      <c r="H330" s="2" t="s">
        <v>826</v>
      </c>
    </row>
    <row r="331" spans="2:8" ht="18" x14ac:dyDescent="0.35">
      <c r="B331" s="2" t="s">
        <v>626</v>
      </c>
      <c r="C331">
        <f t="shared" si="15"/>
        <v>8549401</v>
      </c>
      <c r="E331" s="2" t="s">
        <v>826</v>
      </c>
      <c r="F331">
        <f t="shared" si="16"/>
        <v>0.213735025</v>
      </c>
      <c r="G331">
        <f t="shared" si="17"/>
        <v>0.17518690000000001</v>
      </c>
      <c r="H331" s="2" t="s">
        <v>827</v>
      </c>
    </row>
    <row r="332" spans="2:8" ht="18" x14ac:dyDescent="0.35">
      <c r="B332" s="2" t="s">
        <v>627</v>
      </c>
      <c r="C332">
        <f t="shared" si="15"/>
        <v>7007476</v>
      </c>
      <c r="E332" s="2" t="s">
        <v>827</v>
      </c>
      <c r="F332">
        <f t="shared" si="16"/>
        <v>0.17518690000000001</v>
      </c>
      <c r="G332">
        <f t="shared" si="17"/>
        <v>0.43827002500000001</v>
      </c>
      <c r="H332" s="2" t="s">
        <v>828</v>
      </c>
    </row>
    <row r="333" spans="2:8" ht="18" x14ac:dyDescent="0.35">
      <c r="B333" s="2" t="s">
        <v>628</v>
      </c>
      <c r="C333">
        <f t="shared" si="15"/>
        <v>17530801</v>
      </c>
      <c r="E333" s="2" t="s">
        <v>828</v>
      </c>
      <c r="F333">
        <f t="shared" si="16"/>
        <v>0.43827002500000001</v>
      </c>
      <c r="G333">
        <f t="shared" si="17"/>
        <v>0.1171719</v>
      </c>
      <c r="H333" s="2" t="s">
        <v>829</v>
      </c>
    </row>
    <row r="334" spans="2:8" ht="18" x14ac:dyDescent="0.35">
      <c r="B334" s="2" t="s">
        <v>629</v>
      </c>
      <c r="C334">
        <f t="shared" si="15"/>
        <v>4686876</v>
      </c>
      <c r="E334" s="2" t="s">
        <v>829</v>
      </c>
      <c r="F334">
        <f t="shared" si="16"/>
        <v>0.1171719</v>
      </c>
      <c r="G334">
        <f t="shared" si="17"/>
        <v>0.31920502499999998</v>
      </c>
      <c r="H334" s="2" t="s">
        <v>830</v>
      </c>
    </row>
    <row r="335" spans="2:8" ht="18" x14ac:dyDescent="0.35">
      <c r="B335" s="2" t="s">
        <v>630</v>
      </c>
      <c r="C335">
        <f t="shared" si="15"/>
        <v>12768201</v>
      </c>
      <c r="E335" s="2" t="s">
        <v>830</v>
      </c>
      <c r="F335">
        <f t="shared" si="16"/>
        <v>0.31920502499999998</v>
      </c>
      <c r="G335">
        <f t="shared" si="17"/>
        <v>0.66355690000000001</v>
      </c>
      <c r="H335" s="2" t="s">
        <v>831</v>
      </c>
    </row>
    <row r="336" spans="2:8" ht="18" x14ac:dyDescent="0.35">
      <c r="B336" s="2" t="s">
        <v>631</v>
      </c>
      <c r="C336">
        <f t="shared" si="15"/>
        <v>26542276</v>
      </c>
      <c r="E336" s="2" t="s">
        <v>831</v>
      </c>
      <c r="F336">
        <f t="shared" si="16"/>
        <v>0.66355690000000001</v>
      </c>
      <c r="G336">
        <f t="shared" si="17"/>
        <v>0.112540025</v>
      </c>
      <c r="H336" s="2" t="s">
        <v>832</v>
      </c>
    </row>
    <row r="337" spans="2:8" ht="18" x14ac:dyDescent="0.35">
      <c r="B337" s="2" t="s">
        <v>632</v>
      </c>
      <c r="C337">
        <f t="shared" si="15"/>
        <v>4501601</v>
      </c>
      <c r="E337" s="2" t="s">
        <v>832</v>
      </c>
      <c r="F337">
        <f t="shared" si="16"/>
        <v>0.112540025</v>
      </c>
      <c r="G337">
        <f t="shared" si="17"/>
        <v>0.9903419</v>
      </c>
      <c r="H337" s="2" t="s">
        <v>833</v>
      </c>
    </row>
    <row r="338" spans="2:8" ht="18" x14ac:dyDescent="0.35">
      <c r="B338" s="2" t="s">
        <v>633</v>
      </c>
      <c r="C338">
        <f t="shared" si="15"/>
        <v>39613676</v>
      </c>
      <c r="E338" s="2" t="s">
        <v>833</v>
      </c>
      <c r="F338">
        <f t="shared" si="16"/>
        <v>0.9903419</v>
      </c>
      <c r="G338">
        <f t="shared" si="17"/>
        <v>0.31427502499999999</v>
      </c>
      <c r="H338" s="2" t="s">
        <v>834</v>
      </c>
    </row>
    <row r="339" spans="2:8" ht="18" x14ac:dyDescent="0.35">
      <c r="B339" s="2" t="s">
        <v>634</v>
      </c>
      <c r="C339">
        <f t="shared" si="15"/>
        <v>12571001</v>
      </c>
      <c r="E339" s="2" t="s">
        <v>834</v>
      </c>
      <c r="F339">
        <f t="shared" si="16"/>
        <v>0.31427502499999999</v>
      </c>
      <c r="G339">
        <f t="shared" si="17"/>
        <v>0.3135269</v>
      </c>
      <c r="H339" s="2" t="s">
        <v>835</v>
      </c>
    </row>
    <row r="340" spans="2:8" ht="18" x14ac:dyDescent="0.35">
      <c r="B340" s="2" t="s">
        <v>635</v>
      </c>
      <c r="C340">
        <f t="shared" si="15"/>
        <v>12541076</v>
      </c>
      <c r="E340" s="2" t="s">
        <v>835</v>
      </c>
      <c r="F340">
        <f t="shared" si="16"/>
        <v>0.3135269</v>
      </c>
      <c r="G340">
        <f t="shared" si="17"/>
        <v>0.26041002499999999</v>
      </c>
      <c r="H340" s="2" t="s">
        <v>836</v>
      </c>
    </row>
    <row r="341" spans="2:8" ht="18" x14ac:dyDescent="0.35">
      <c r="B341" s="2" t="s">
        <v>636</v>
      </c>
      <c r="C341">
        <f t="shared" si="15"/>
        <v>10416401</v>
      </c>
      <c r="E341" s="2" t="s">
        <v>836</v>
      </c>
      <c r="F341">
        <f t="shared" si="16"/>
        <v>0.26041002499999999</v>
      </c>
      <c r="G341">
        <f t="shared" si="17"/>
        <v>0.48911189999999999</v>
      </c>
      <c r="H341" s="2" t="s">
        <v>837</v>
      </c>
    </row>
    <row r="342" spans="2:8" ht="18" x14ac:dyDescent="0.35">
      <c r="B342" s="2" t="s">
        <v>637</v>
      </c>
      <c r="C342">
        <f t="shared" si="15"/>
        <v>19564476</v>
      </c>
      <c r="E342" s="2" t="s">
        <v>837</v>
      </c>
      <c r="F342">
        <f t="shared" si="16"/>
        <v>0.48911189999999999</v>
      </c>
      <c r="G342">
        <f t="shared" si="17"/>
        <v>0.72694502500000002</v>
      </c>
      <c r="H342" s="2" t="s">
        <v>838</v>
      </c>
    </row>
    <row r="343" spans="2:8" ht="18" x14ac:dyDescent="0.35">
      <c r="B343" s="2" t="s">
        <v>638</v>
      </c>
      <c r="C343">
        <f t="shared" si="15"/>
        <v>29077801</v>
      </c>
      <c r="E343" s="2" t="s">
        <v>838</v>
      </c>
      <c r="F343">
        <f t="shared" si="16"/>
        <v>0.72694502500000002</v>
      </c>
      <c r="G343">
        <f t="shared" si="17"/>
        <v>0.61309689999999994</v>
      </c>
      <c r="H343" s="2" t="s">
        <v>839</v>
      </c>
    </row>
    <row r="344" spans="2:8" ht="18" x14ac:dyDescent="0.35">
      <c r="B344" s="2" t="s">
        <v>639</v>
      </c>
      <c r="C344">
        <f t="shared" si="15"/>
        <v>24523876</v>
      </c>
      <c r="E344" s="2" t="s">
        <v>839</v>
      </c>
      <c r="F344">
        <f t="shared" si="16"/>
        <v>0.61309689999999994</v>
      </c>
      <c r="G344">
        <f t="shared" si="17"/>
        <v>0.52988002499999998</v>
      </c>
      <c r="H344" s="2" t="s">
        <v>840</v>
      </c>
    </row>
    <row r="345" spans="2:8" ht="18" x14ac:dyDescent="0.35">
      <c r="B345" s="2" t="s">
        <v>640</v>
      </c>
      <c r="C345">
        <f t="shared" si="15"/>
        <v>21195201</v>
      </c>
      <c r="E345" s="2" t="s">
        <v>840</v>
      </c>
      <c r="F345">
        <f t="shared" si="16"/>
        <v>0.52988002499999998</v>
      </c>
      <c r="G345">
        <f t="shared" si="17"/>
        <v>0.62148190000000003</v>
      </c>
      <c r="H345" s="2" t="s">
        <v>841</v>
      </c>
    </row>
    <row r="346" spans="2:8" ht="18" x14ac:dyDescent="0.35">
      <c r="B346" s="2" t="s">
        <v>641</v>
      </c>
      <c r="C346">
        <f t="shared" si="15"/>
        <v>24859276</v>
      </c>
      <c r="E346" s="2" t="s">
        <v>841</v>
      </c>
      <c r="F346">
        <f t="shared" si="16"/>
        <v>0.62148190000000003</v>
      </c>
      <c r="G346">
        <f t="shared" si="17"/>
        <v>0.12521502500000001</v>
      </c>
      <c r="H346" s="2" t="s">
        <v>842</v>
      </c>
    </row>
    <row r="347" spans="2:8" ht="18" x14ac:dyDescent="0.35">
      <c r="B347" s="2" t="s">
        <v>642</v>
      </c>
      <c r="C347">
        <f t="shared" si="15"/>
        <v>5008601</v>
      </c>
      <c r="E347" s="2" t="s">
        <v>842</v>
      </c>
      <c r="F347">
        <f t="shared" si="16"/>
        <v>0.12521502500000001</v>
      </c>
      <c r="G347">
        <f t="shared" si="17"/>
        <v>0.89026689999999997</v>
      </c>
      <c r="H347" s="2" t="s">
        <v>843</v>
      </c>
    </row>
    <row r="348" spans="2:8" ht="18" x14ac:dyDescent="0.35">
      <c r="B348" s="2" t="s">
        <v>643</v>
      </c>
      <c r="C348">
        <f t="shared" si="15"/>
        <v>35610676</v>
      </c>
      <c r="E348" s="2" t="s">
        <v>843</v>
      </c>
      <c r="F348">
        <f t="shared" si="16"/>
        <v>0.89026689999999997</v>
      </c>
      <c r="G348">
        <f t="shared" si="17"/>
        <v>0.20895002500000001</v>
      </c>
      <c r="H348" s="2" t="s">
        <v>844</v>
      </c>
    </row>
    <row r="349" spans="2:8" ht="18" x14ac:dyDescent="0.35">
      <c r="B349" s="2" t="s">
        <v>644</v>
      </c>
      <c r="C349">
        <f t="shared" si="15"/>
        <v>8358001</v>
      </c>
      <c r="E349" s="2" t="s">
        <v>844</v>
      </c>
      <c r="F349">
        <f t="shared" si="16"/>
        <v>0.20895002500000001</v>
      </c>
      <c r="G349">
        <f t="shared" si="17"/>
        <v>0.83545190000000003</v>
      </c>
      <c r="H349" s="2" t="s">
        <v>845</v>
      </c>
    </row>
    <row r="350" spans="2:8" ht="18" x14ac:dyDescent="0.35">
      <c r="B350" s="2" t="s">
        <v>645</v>
      </c>
      <c r="C350">
        <f t="shared" si="15"/>
        <v>33418076</v>
      </c>
      <c r="E350" s="2" t="s">
        <v>845</v>
      </c>
      <c r="F350">
        <f t="shared" si="16"/>
        <v>0.83545190000000003</v>
      </c>
      <c r="G350">
        <f t="shared" si="17"/>
        <v>0.31708502500000002</v>
      </c>
      <c r="H350" s="2" t="s">
        <v>846</v>
      </c>
    </row>
    <row r="351" spans="2:8" ht="18" x14ac:dyDescent="0.35">
      <c r="B351" s="2" t="s">
        <v>646</v>
      </c>
      <c r="C351">
        <f t="shared" si="15"/>
        <v>12683401</v>
      </c>
      <c r="E351" s="2" t="s">
        <v>846</v>
      </c>
      <c r="F351">
        <f t="shared" si="16"/>
        <v>0.31708502500000002</v>
      </c>
      <c r="G351">
        <f t="shared" si="17"/>
        <v>0.51303690000000002</v>
      </c>
      <c r="H351" s="2" t="s">
        <v>847</v>
      </c>
    </row>
    <row r="352" spans="2:8" ht="18" x14ac:dyDescent="0.35">
      <c r="B352" s="2" t="s">
        <v>647</v>
      </c>
      <c r="C352">
        <f t="shared" si="15"/>
        <v>20521476</v>
      </c>
      <c r="E352" s="2" t="s">
        <v>847</v>
      </c>
      <c r="F352">
        <f t="shared" si="16"/>
        <v>0.51303690000000002</v>
      </c>
      <c r="G352">
        <f t="shared" si="17"/>
        <v>0.42562002500000001</v>
      </c>
      <c r="H352" s="2" t="s">
        <v>848</v>
      </c>
    </row>
    <row r="353" spans="2:8" ht="18" x14ac:dyDescent="0.35">
      <c r="B353" s="2" t="s">
        <v>648</v>
      </c>
      <c r="C353">
        <f t="shared" si="15"/>
        <v>17024801</v>
      </c>
      <c r="E353" s="2" t="s">
        <v>848</v>
      </c>
      <c r="F353">
        <f t="shared" si="16"/>
        <v>0.42562002500000001</v>
      </c>
      <c r="G353">
        <f t="shared" si="17"/>
        <v>0.21902189999999999</v>
      </c>
      <c r="H353" s="2" t="s">
        <v>849</v>
      </c>
    </row>
    <row r="354" spans="2:8" ht="18" x14ac:dyDescent="0.35">
      <c r="B354" s="2" t="s">
        <v>649</v>
      </c>
      <c r="C354">
        <f t="shared" si="15"/>
        <v>8760876</v>
      </c>
      <c r="E354" s="2" t="s">
        <v>849</v>
      </c>
      <c r="F354">
        <f t="shared" si="16"/>
        <v>0.21902189999999999</v>
      </c>
      <c r="G354">
        <f t="shared" si="17"/>
        <v>0.55055502499999998</v>
      </c>
      <c r="H354" s="2" t="s">
        <v>850</v>
      </c>
    </row>
    <row r="355" spans="2:8" ht="18" x14ac:dyDescent="0.35">
      <c r="B355" s="2" t="s">
        <v>650</v>
      </c>
      <c r="C355">
        <f t="shared" si="15"/>
        <v>22022201</v>
      </c>
      <c r="E355" s="2" t="s">
        <v>850</v>
      </c>
      <c r="F355">
        <f t="shared" si="16"/>
        <v>0.55055502499999998</v>
      </c>
      <c r="G355">
        <f t="shared" si="17"/>
        <v>8.9406899999999997E-2</v>
      </c>
      <c r="H355" s="2" t="s">
        <v>851</v>
      </c>
    </row>
    <row r="356" spans="2:8" ht="18" x14ac:dyDescent="0.35">
      <c r="B356" s="2" t="s">
        <v>651</v>
      </c>
      <c r="C356">
        <f t="shared" si="15"/>
        <v>3576276</v>
      </c>
      <c r="E356" s="2" t="s">
        <v>851</v>
      </c>
      <c r="F356">
        <f t="shared" si="16"/>
        <v>8.9406899999999997E-2</v>
      </c>
      <c r="G356">
        <f t="shared" si="17"/>
        <v>0.34789002499999999</v>
      </c>
      <c r="H356" s="2" t="s">
        <v>852</v>
      </c>
    </row>
    <row r="357" spans="2:8" ht="18" x14ac:dyDescent="0.35">
      <c r="B357" s="2" t="s">
        <v>652</v>
      </c>
      <c r="C357">
        <f t="shared" si="15"/>
        <v>13915601</v>
      </c>
      <c r="E357" s="2" t="s">
        <v>852</v>
      </c>
      <c r="F357">
        <f t="shared" si="16"/>
        <v>0.34789002499999999</v>
      </c>
      <c r="G357">
        <f t="shared" si="17"/>
        <v>0.70019189999999998</v>
      </c>
      <c r="H357" s="2" t="s">
        <v>853</v>
      </c>
    </row>
    <row r="358" spans="2:8" ht="18" x14ac:dyDescent="0.35">
      <c r="B358" s="2" t="s">
        <v>653</v>
      </c>
      <c r="C358">
        <f t="shared" si="15"/>
        <v>28007676</v>
      </c>
      <c r="E358" s="2" t="s">
        <v>853</v>
      </c>
      <c r="F358">
        <f t="shared" si="16"/>
        <v>0.70019189999999998</v>
      </c>
      <c r="G358">
        <f t="shared" si="17"/>
        <v>0.71362502500000002</v>
      </c>
      <c r="H358" s="2" t="s">
        <v>854</v>
      </c>
    </row>
    <row r="359" spans="2:8" ht="18" x14ac:dyDescent="0.35">
      <c r="B359" s="2" t="s">
        <v>654</v>
      </c>
      <c r="C359">
        <f t="shared" si="15"/>
        <v>28545001</v>
      </c>
      <c r="E359" s="2" t="s">
        <v>854</v>
      </c>
      <c r="F359">
        <f t="shared" si="16"/>
        <v>0.71362502500000002</v>
      </c>
      <c r="G359">
        <f t="shared" si="17"/>
        <v>0.66737690000000005</v>
      </c>
      <c r="H359" s="2" t="s">
        <v>855</v>
      </c>
    </row>
    <row r="360" spans="2:8" ht="18" x14ac:dyDescent="0.35">
      <c r="B360" s="2" t="s">
        <v>655</v>
      </c>
      <c r="C360">
        <f t="shared" si="15"/>
        <v>26695076</v>
      </c>
      <c r="E360" s="2" t="s">
        <v>855</v>
      </c>
      <c r="F360">
        <f t="shared" si="16"/>
        <v>0.66737690000000005</v>
      </c>
      <c r="G360">
        <f t="shared" si="17"/>
        <v>0.383760025</v>
      </c>
      <c r="H360" s="2" t="s">
        <v>856</v>
      </c>
    </row>
    <row r="361" spans="2:8" ht="18" x14ac:dyDescent="0.35">
      <c r="B361" s="2" t="s">
        <v>656</v>
      </c>
      <c r="C361">
        <f t="shared" si="15"/>
        <v>15350401</v>
      </c>
      <c r="E361" s="2" t="s">
        <v>856</v>
      </c>
      <c r="F361">
        <f t="shared" si="16"/>
        <v>0.383760025</v>
      </c>
      <c r="G361">
        <f t="shared" si="17"/>
        <v>0.24696190000000001</v>
      </c>
      <c r="H361" s="2" t="s">
        <v>857</v>
      </c>
    </row>
    <row r="362" spans="2:8" ht="18" x14ac:dyDescent="0.35">
      <c r="B362" s="2" t="s">
        <v>657</v>
      </c>
      <c r="C362">
        <f t="shared" si="15"/>
        <v>9878476</v>
      </c>
      <c r="E362" s="2" t="s">
        <v>857</v>
      </c>
      <c r="F362">
        <f t="shared" si="16"/>
        <v>0.24696190000000001</v>
      </c>
      <c r="G362">
        <f t="shared" si="17"/>
        <v>0.53429502500000003</v>
      </c>
      <c r="H362" s="2" t="s">
        <v>858</v>
      </c>
    </row>
    <row r="363" spans="2:8" ht="18" x14ac:dyDescent="0.35">
      <c r="B363" s="2" t="s">
        <v>658</v>
      </c>
      <c r="C363">
        <f t="shared" si="15"/>
        <v>21371801</v>
      </c>
      <c r="E363" s="2" t="s">
        <v>858</v>
      </c>
      <c r="F363">
        <f t="shared" si="16"/>
        <v>0.53429502500000003</v>
      </c>
      <c r="G363">
        <f t="shared" si="17"/>
        <v>0.93494690000000003</v>
      </c>
      <c r="H363" s="2" t="s">
        <v>859</v>
      </c>
    </row>
    <row r="364" spans="2:8" ht="18" x14ac:dyDescent="0.35">
      <c r="B364" s="2" t="s">
        <v>659</v>
      </c>
      <c r="C364">
        <f t="shared" si="15"/>
        <v>37397876</v>
      </c>
      <c r="E364" s="2" t="s">
        <v>859</v>
      </c>
      <c r="F364">
        <f t="shared" si="16"/>
        <v>0.93494690000000003</v>
      </c>
      <c r="G364">
        <f t="shared" si="17"/>
        <v>0.38123002499999997</v>
      </c>
      <c r="H364" s="2" t="s">
        <v>860</v>
      </c>
    </row>
    <row r="365" spans="2:8" ht="18" x14ac:dyDescent="0.35">
      <c r="B365" s="2" t="s">
        <v>660</v>
      </c>
      <c r="C365">
        <f t="shared" si="15"/>
        <v>15249201</v>
      </c>
      <c r="E365" s="2" t="s">
        <v>860</v>
      </c>
      <c r="F365">
        <f t="shared" si="16"/>
        <v>0.38123002499999997</v>
      </c>
      <c r="G365">
        <f t="shared" si="17"/>
        <v>6.73319E-2</v>
      </c>
      <c r="H365" s="2" t="s">
        <v>861</v>
      </c>
    </row>
    <row r="366" spans="2:8" ht="18" x14ac:dyDescent="0.35">
      <c r="B366" s="2" t="s">
        <v>661</v>
      </c>
      <c r="C366">
        <f t="shared" si="15"/>
        <v>2693276</v>
      </c>
      <c r="E366" s="2" t="s">
        <v>861</v>
      </c>
      <c r="F366">
        <f t="shared" si="16"/>
        <v>6.73319E-2</v>
      </c>
      <c r="G366">
        <f t="shared" si="17"/>
        <v>0.78056502500000002</v>
      </c>
      <c r="H366" s="2" t="s">
        <v>862</v>
      </c>
    </row>
    <row r="367" spans="2:8" ht="18" x14ac:dyDescent="0.35">
      <c r="B367" s="2" t="s">
        <v>662</v>
      </c>
      <c r="C367">
        <f t="shared" si="15"/>
        <v>31222601</v>
      </c>
      <c r="E367" s="2" t="s">
        <v>862</v>
      </c>
      <c r="F367">
        <f t="shared" si="16"/>
        <v>0.78056502500000002</v>
      </c>
      <c r="G367">
        <f t="shared" si="17"/>
        <v>0.42011690000000002</v>
      </c>
      <c r="H367" s="2" t="s">
        <v>863</v>
      </c>
    </row>
    <row r="368" spans="2:8" ht="18" x14ac:dyDescent="0.35">
      <c r="B368" s="2" t="s">
        <v>663</v>
      </c>
      <c r="C368">
        <f t="shared" si="15"/>
        <v>16804676</v>
      </c>
      <c r="E368" s="2" t="s">
        <v>863</v>
      </c>
      <c r="F368">
        <f t="shared" si="16"/>
        <v>0.42011690000000002</v>
      </c>
      <c r="G368">
        <f t="shared" si="17"/>
        <v>0.828300025</v>
      </c>
      <c r="H368" s="2" t="s">
        <v>864</v>
      </c>
    </row>
    <row r="369" spans="2:8" ht="18" x14ac:dyDescent="0.35">
      <c r="B369" s="2" t="s">
        <v>664</v>
      </c>
      <c r="C369">
        <f t="shared" si="15"/>
        <v>33132001</v>
      </c>
      <c r="E369" s="2" t="s">
        <v>864</v>
      </c>
      <c r="F369">
        <f t="shared" si="16"/>
        <v>0.828300025</v>
      </c>
      <c r="G369">
        <f t="shared" si="17"/>
        <v>0.80930190000000002</v>
      </c>
      <c r="H369" s="2" t="s">
        <v>865</v>
      </c>
    </row>
    <row r="370" spans="2:8" ht="18" x14ac:dyDescent="0.35">
      <c r="B370" s="2" t="s">
        <v>665</v>
      </c>
      <c r="C370">
        <f t="shared" si="15"/>
        <v>32372076</v>
      </c>
      <c r="E370" s="2" t="s">
        <v>865</v>
      </c>
      <c r="F370">
        <f t="shared" si="16"/>
        <v>0.80930190000000002</v>
      </c>
      <c r="G370">
        <f t="shared" si="17"/>
        <v>0.460435025</v>
      </c>
      <c r="H370" s="2" t="s">
        <v>866</v>
      </c>
    </row>
    <row r="371" spans="2:8" ht="18" x14ac:dyDescent="0.35">
      <c r="B371" s="2" t="s">
        <v>666</v>
      </c>
      <c r="C371">
        <f t="shared" si="15"/>
        <v>18417401</v>
      </c>
      <c r="E371" s="2" t="s">
        <v>866</v>
      </c>
      <c r="F371">
        <f t="shared" si="16"/>
        <v>0.460435025</v>
      </c>
      <c r="G371">
        <f t="shared" si="17"/>
        <v>0.69088689999999997</v>
      </c>
      <c r="H371" s="2" t="s">
        <v>867</v>
      </c>
    </row>
    <row r="372" spans="2:8" ht="18" x14ac:dyDescent="0.35">
      <c r="B372" s="2" t="s">
        <v>667</v>
      </c>
      <c r="C372">
        <f t="shared" si="15"/>
        <v>27635476</v>
      </c>
      <c r="E372" s="2" t="s">
        <v>867</v>
      </c>
      <c r="F372">
        <f t="shared" si="16"/>
        <v>0.69088689999999997</v>
      </c>
      <c r="G372">
        <f t="shared" si="17"/>
        <v>5.2970024999999997E-2</v>
      </c>
      <c r="H372" s="2" t="s">
        <v>868</v>
      </c>
    </row>
    <row r="373" spans="2:8" ht="18" x14ac:dyDescent="0.35">
      <c r="B373" s="2" t="s">
        <v>668</v>
      </c>
      <c r="C373">
        <f t="shared" si="15"/>
        <v>2118801</v>
      </c>
      <c r="E373" s="2" t="s">
        <v>868</v>
      </c>
      <c r="F373">
        <f t="shared" si="16"/>
        <v>5.2970024999999997E-2</v>
      </c>
      <c r="G373">
        <f t="shared" si="17"/>
        <v>0.76087190000000005</v>
      </c>
      <c r="H373" s="2" t="s">
        <v>869</v>
      </c>
    </row>
    <row r="374" spans="2:8" ht="18" x14ac:dyDescent="0.35">
      <c r="B374" s="2" t="s">
        <v>669</v>
      </c>
      <c r="C374">
        <f t="shared" si="15"/>
        <v>30434876</v>
      </c>
      <c r="E374" s="2" t="s">
        <v>869</v>
      </c>
      <c r="F374">
        <f t="shared" si="16"/>
        <v>0.76087190000000005</v>
      </c>
      <c r="G374">
        <f t="shared" si="17"/>
        <v>2.1905025000000002E-2</v>
      </c>
      <c r="H374" s="2" t="s">
        <v>870</v>
      </c>
    </row>
    <row r="375" spans="2:8" ht="18" x14ac:dyDescent="0.35">
      <c r="B375" s="2" t="s">
        <v>670</v>
      </c>
      <c r="C375">
        <f t="shared" si="15"/>
        <v>876201</v>
      </c>
      <c r="E375" s="2" t="s">
        <v>870</v>
      </c>
      <c r="F375">
        <f t="shared" si="16"/>
        <v>2.1905025000000002E-2</v>
      </c>
      <c r="G375">
        <f t="shared" si="17"/>
        <v>0.55525690000000005</v>
      </c>
      <c r="H375" s="2" t="s">
        <v>871</v>
      </c>
    </row>
    <row r="376" spans="2:8" ht="18" x14ac:dyDescent="0.35">
      <c r="B376" s="2" t="s">
        <v>671</v>
      </c>
      <c r="C376">
        <f t="shared" si="15"/>
        <v>22210276</v>
      </c>
      <c r="E376" s="2" t="s">
        <v>871</v>
      </c>
      <c r="F376">
        <f t="shared" si="16"/>
        <v>0.55525690000000005</v>
      </c>
      <c r="G376">
        <f t="shared" si="17"/>
        <v>0.42324002500000002</v>
      </c>
      <c r="H376" s="2" t="s">
        <v>872</v>
      </c>
    </row>
    <row r="377" spans="2:8" ht="18" x14ac:dyDescent="0.35">
      <c r="B377" s="2" t="s">
        <v>672</v>
      </c>
      <c r="C377">
        <f t="shared" si="15"/>
        <v>16929601</v>
      </c>
      <c r="E377" s="2" t="s">
        <v>872</v>
      </c>
      <c r="F377">
        <f t="shared" si="16"/>
        <v>0.42324002500000002</v>
      </c>
      <c r="G377">
        <f t="shared" si="17"/>
        <v>5.00419E-2</v>
      </c>
      <c r="H377" s="2" t="s">
        <v>873</v>
      </c>
    </row>
    <row r="378" spans="2:8" ht="18" x14ac:dyDescent="0.35">
      <c r="B378" s="2" t="s">
        <v>673</v>
      </c>
      <c r="C378">
        <f t="shared" si="15"/>
        <v>2001676</v>
      </c>
      <c r="E378" s="2" t="s">
        <v>873</v>
      </c>
      <c r="F378">
        <f t="shared" si="16"/>
        <v>5.00419E-2</v>
      </c>
      <c r="G378">
        <f t="shared" si="17"/>
        <v>0.55297502499999995</v>
      </c>
      <c r="H378" s="2" t="s">
        <v>874</v>
      </c>
    </row>
    <row r="379" spans="2:8" ht="18" x14ac:dyDescent="0.35">
      <c r="B379" s="2" t="s">
        <v>674</v>
      </c>
      <c r="C379">
        <f t="shared" si="15"/>
        <v>22119001</v>
      </c>
      <c r="E379" s="2" t="s">
        <v>874</v>
      </c>
      <c r="F379">
        <f t="shared" si="16"/>
        <v>0.55297502499999995</v>
      </c>
      <c r="G379">
        <f t="shared" si="17"/>
        <v>0.26122689999999998</v>
      </c>
      <c r="H379" s="2" t="s">
        <v>875</v>
      </c>
    </row>
    <row r="380" spans="2:8" ht="18" x14ac:dyDescent="0.35">
      <c r="B380" s="2" t="s">
        <v>675</v>
      </c>
      <c r="C380">
        <f t="shared" si="15"/>
        <v>10449076</v>
      </c>
      <c r="E380" s="2" t="s">
        <v>875</v>
      </c>
      <c r="F380">
        <f t="shared" si="16"/>
        <v>0.26122689999999998</v>
      </c>
      <c r="G380">
        <f t="shared" si="17"/>
        <v>0.54711002500000006</v>
      </c>
      <c r="H380" s="2" t="s">
        <v>876</v>
      </c>
    </row>
    <row r="381" spans="2:8" ht="18" x14ac:dyDescent="0.35">
      <c r="B381" s="2" t="s">
        <v>676</v>
      </c>
      <c r="C381">
        <f t="shared" si="15"/>
        <v>21884401</v>
      </c>
      <c r="E381" s="2" t="s">
        <v>876</v>
      </c>
      <c r="F381">
        <f t="shared" si="16"/>
        <v>0.54711002500000006</v>
      </c>
      <c r="G381">
        <f t="shared" si="17"/>
        <v>0.84481189999999995</v>
      </c>
      <c r="H381" s="2" t="s">
        <v>877</v>
      </c>
    </row>
    <row r="382" spans="2:8" ht="18" x14ac:dyDescent="0.35">
      <c r="B382" s="2" t="s">
        <v>677</v>
      </c>
      <c r="C382">
        <f t="shared" si="15"/>
        <v>33792476</v>
      </c>
      <c r="E382" s="2" t="s">
        <v>877</v>
      </c>
      <c r="F382">
        <f t="shared" si="16"/>
        <v>0.84481189999999995</v>
      </c>
      <c r="G382">
        <f t="shared" si="17"/>
        <v>0.98164502499999995</v>
      </c>
      <c r="H382" s="2" t="s">
        <v>878</v>
      </c>
    </row>
    <row r="383" spans="2:8" ht="18" x14ac:dyDescent="0.35">
      <c r="B383" s="2" t="s">
        <v>678</v>
      </c>
      <c r="C383">
        <f t="shared" si="15"/>
        <v>39265801</v>
      </c>
      <c r="E383" s="2" t="s">
        <v>878</v>
      </c>
      <c r="F383">
        <f t="shared" si="16"/>
        <v>0.98164502499999995</v>
      </c>
      <c r="G383">
        <f t="shared" si="17"/>
        <v>0.69679690000000005</v>
      </c>
      <c r="H383" s="2" t="s">
        <v>879</v>
      </c>
    </row>
    <row r="384" spans="2:8" ht="18" x14ac:dyDescent="0.35">
      <c r="B384" s="2" t="s">
        <v>679</v>
      </c>
      <c r="C384">
        <f t="shared" si="15"/>
        <v>27871876</v>
      </c>
      <c r="E384" s="2" t="s">
        <v>879</v>
      </c>
      <c r="F384">
        <f t="shared" si="16"/>
        <v>0.69679690000000005</v>
      </c>
      <c r="G384">
        <f t="shared" si="17"/>
        <v>0.47258002500000001</v>
      </c>
      <c r="H384" s="2" t="s">
        <v>880</v>
      </c>
    </row>
    <row r="385" spans="2:8" ht="18" x14ac:dyDescent="0.35">
      <c r="B385" s="2" t="s">
        <v>680</v>
      </c>
      <c r="C385">
        <f t="shared" si="15"/>
        <v>18903201</v>
      </c>
      <c r="E385" s="2" t="s">
        <v>880</v>
      </c>
      <c r="F385">
        <f t="shared" si="16"/>
        <v>0.47258002500000001</v>
      </c>
      <c r="G385">
        <f t="shared" si="17"/>
        <v>0.5531819</v>
      </c>
      <c r="H385" s="2" t="s">
        <v>881</v>
      </c>
    </row>
    <row r="386" spans="2:8" ht="18" x14ac:dyDescent="0.35">
      <c r="B386" s="2" t="s">
        <v>681</v>
      </c>
      <c r="C386">
        <f t="shared" si="15"/>
        <v>22127276</v>
      </c>
      <c r="E386" s="2" t="s">
        <v>881</v>
      </c>
      <c r="F386">
        <f t="shared" si="16"/>
        <v>0.5531819</v>
      </c>
      <c r="G386">
        <f t="shared" si="17"/>
        <v>0.27591502499999998</v>
      </c>
      <c r="H386" s="2" t="s">
        <v>882</v>
      </c>
    </row>
    <row r="387" spans="2:8" ht="18" x14ac:dyDescent="0.35">
      <c r="B387" s="2" t="s">
        <v>682</v>
      </c>
      <c r="C387">
        <f t="shared" si="15"/>
        <v>11036601</v>
      </c>
      <c r="E387" s="2" t="s">
        <v>882</v>
      </c>
      <c r="F387">
        <f t="shared" si="16"/>
        <v>0.27591502499999998</v>
      </c>
      <c r="G387">
        <f t="shared" si="17"/>
        <v>0.58996689999999996</v>
      </c>
      <c r="H387" s="2" t="s">
        <v>883</v>
      </c>
    </row>
    <row r="388" spans="2:8" ht="18" x14ac:dyDescent="0.35">
      <c r="B388" s="2" t="s">
        <v>683</v>
      </c>
      <c r="C388">
        <f t="shared" si="15"/>
        <v>23598676</v>
      </c>
      <c r="E388" s="2" t="s">
        <v>883</v>
      </c>
      <c r="F388">
        <f t="shared" si="16"/>
        <v>0.58996689999999996</v>
      </c>
      <c r="G388">
        <f t="shared" si="17"/>
        <v>0.88765002500000001</v>
      </c>
      <c r="H388" s="2" t="s">
        <v>884</v>
      </c>
    </row>
    <row r="389" spans="2:8" ht="18" x14ac:dyDescent="0.35">
      <c r="B389" s="2" t="s">
        <v>684</v>
      </c>
      <c r="C389">
        <f t="shared" si="15"/>
        <v>35506001</v>
      </c>
      <c r="E389" s="2" t="s">
        <v>884</v>
      </c>
      <c r="F389">
        <f t="shared" si="16"/>
        <v>0.88765002500000001</v>
      </c>
      <c r="G389">
        <f t="shared" si="17"/>
        <v>2.31519E-2</v>
      </c>
      <c r="H389" s="2" t="s">
        <v>885</v>
      </c>
    </row>
    <row r="390" spans="2:8" ht="18" x14ac:dyDescent="0.35">
      <c r="B390" s="2" t="s">
        <v>685</v>
      </c>
      <c r="C390">
        <f t="shared" si="15"/>
        <v>926076</v>
      </c>
      <c r="E390" s="2" t="s">
        <v>885</v>
      </c>
      <c r="F390">
        <f t="shared" si="16"/>
        <v>2.31519E-2</v>
      </c>
      <c r="G390">
        <f t="shared" si="17"/>
        <v>0.64378502500000001</v>
      </c>
      <c r="H390" s="2" t="s">
        <v>886</v>
      </c>
    </row>
    <row r="391" spans="2:8" ht="18" x14ac:dyDescent="0.35">
      <c r="B391" s="2" t="s">
        <v>686</v>
      </c>
      <c r="C391">
        <f t="shared" si="15"/>
        <v>25751401</v>
      </c>
      <c r="E391" s="2" t="s">
        <v>886</v>
      </c>
      <c r="F391">
        <f t="shared" si="16"/>
        <v>0.64378502500000001</v>
      </c>
      <c r="G391">
        <f t="shared" si="17"/>
        <v>0.7087369</v>
      </c>
      <c r="H391" s="2" t="s">
        <v>887</v>
      </c>
    </row>
    <row r="392" spans="2:8" ht="18" x14ac:dyDescent="0.35">
      <c r="B392" s="2" t="s">
        <v>687</v>
      </c>
      <c r="C392">
        <f t="shared" si="15"/>
        <v>28349476</v>
      </c>
      <c r="E392" s="2" t="s">
        <v>887</v>
      </c>
      <c r="F392">
        <f t="shared" si="16"/>
        <v>0.7087369</v>
      </c>
      <c r="G392">
        <f t="shared" si="17"/>
        <v>0.32032002500000001</v>
      </c>
      <c r="H392" s="2" t="s">
        <v>888</v>
      </c>
    </row>
    <row r="393" spans="2:8" ht="18" x14ac:dyDescent="0.35">
      <c r="B393" s="2" t="s">
        <v>688</v>
      </c>
      <c r="C393">
        <f t="shared" si="15"/>
        <v>12812801</v>
      </c>
      <c r="E393" s="2" t="s">
        <v>888</v>
      </c>
      <c r="F393">
        <f t="shared" si="16"/>
        <v>0.32032002500000001</v>
      </c>
      <c r="G393">
        <f t="shared" si="17"/>
        <v>0.74272190000000005</v>
      </c>
      <c r="H393" s="2" t="s">
        <v>889</v>
      </c>
    </row>
    <row r="394" spans="2:8" ht="18" x14ac:dyDescent="0.35">
      <c r="B394" s="2" t="s">
        <v>689</v>
      </c>
      <c r="C394">
        <f t="shared" ref="C394:C457" si="18">MOD(($C$5*C393+$C$6),$C$7)</f>
        <v>29708876</v>
      </c>
      <c r="E394" s="2" t="s">
        <v>889</v>
      </c>
      <c r="F394">
        <f t="shared" ref="F394:F457" si="19">C394/$C$7</f>
        <v>0.74272190000000005</v>
      </c>
      <c r="G394">
        <f t="shared" ref="G394:G457" si="20">F395</f>
        <v>0.73325502499999995</v>
      </c>
      <c r="H394" s="2" t="s">
        <v>890</v>
      </c>
    </row>
    <row r="395" spans="2:8" ht="18" x14ac:dyDescent="0.35">
      <c r="B395" s="2" t="s">
        <v>690</v>
      </c>
      <c r="C395">
        <f t="shared" si="18"/>
        <v>29330201</v>
      </c>
      <c r="E395" s="2" t="s">
        <v>890</v>
      </c>
      <c r="F395">
        <f t="shared" si="19"/>
        <v>0.73325502499999995</v>
      </c>
      <c r="G395">
        <f t="shared" si="20"/>
        <v>6.1106899999999999E-2</v>
      </c>
      <c r="H395" s="2" t="s">
        <v>891</v>
      </c>
    </row>
    <row r="396" spans="2:8" ht="18" x14ac:dyDescent="0.35">
      <c r="B396" s="2" t="s">
        <v>691</v>
      </c>
      <c r="C396">
        <f t="shared" si="18"/>
        <v>2444276</v>
      </c>
      <c r="E396" s="2" t="s">
        <v>891</v>
      </c>
      <c r="F396">
        <f t="shared" si="19"/>
        <v>6.1106899999999999E-2</v>
      </c>
      <c r="G396">
        <f t="shared" si="20"/>
        <v>0.33859002500000002</v>
      </c>
      <c r="H396" s="2" t="s">
        <v>892</v>
      </c>
    </row>
    <row r="397" spans="2:8" ht="18" x14ac:dyDescent="0.35">
      <c r="B397" s="2" t="s">
        <v>692</v>
      </c>
      <c r="C397">
        <f t="shared" si="18"/>
        <v>13543601</v>
      </c>
      <c r="E397" s="2" t="s">
        <v>892</v>
      </c>
      <c r="F397">
        <f t="shared" si="19"/>
        <v>0.33859002500000002</v>
      </c>
      <c r="G397">
        <f t="shared" si="20"/>
        <v>3.9891900000000001E-2</v>
      </c>
      <c r="H397" s="2" t="s">
        <v>893</v>
      </c>
    </row>
    <row r="398" spans="2:8" ht="18" x14ac:dyDescent="0.35">
      <c r="B398" s="2" t="s">
        <v>693</v>
      </c>
      <c r="C398">
        <f t="shared" si="18"/>
        <v>1595676</v>
      </c>
      <c r="E398" s="2" t="s">
        <v>893</v>
      </c>
      <c r="F398">
        <f t="shared" si="19"/>
        <v>3.9891900000000001E-2</v>
      </c>
      <c r="G398">
        <f t="shared" si="20"/>
        <v>0.83232502500000005</v>
      </c>
      <c r="H398" s="2" t="s">
        <v>894</v>
      </c>
    </row>
    <row r="399" spans="2:8" ht="18" x14ac:dyDescent="0.35">
      <c r="B399" s="2" t="s">
        <v>694</v>
      </c>
      <c r="C399">
        <f t="shared" si="18"/>
        <v>33293001</v>
      </c>
      <c r="E399" s="2" t="s">
        <v>894</v>
      </c>
      <c r="F399">
        <f t="shared" si="19"/>
        <v>0.83232502500000005</v>
      </c>
      <c r="G399">
        <f t="shared" si="20"/>
        <v>9.5076900000000006E-2</v>
      </c>
      <c r="H399" s="2" t="s">
        <v>895</v>
      </c>
    </row>
    <row r="400" spans="2:8" ht="18" x14ac:dyDescent="0.35">
      <c r="B400" s="2" t="s">
        <v>695</v>
      </c>
      <c r="C400">
        <f t="shared" si="18"/>
        <v>3803076</v>
      </c>
      <c r="E400" s="2" t="s">
        <v>895</v>
      </c>
      <c r="F400">
        <f t="shared" si="19"/>
        <v>9.5076900000000006E-2</v>
      </c>
      <c r="G400">
        <f t="shared" si="20"/>
        <v>0.75046002499999998</v>
      </c>
      <c r="H400" s="2" t="s">
        <v>896</v>
      </c>
    </row>
    <row r="401" spans="2:8" ht="18" x14ac:dyDescent="0.35">
      <c r="B401" s="2" t="s">
        <v>696</v>
      </c>
      <c r="C401">
        <f t="shared" si="18"/>
        <v>30018401</v>
      </c>
      <c r="E401" s="2" t="s">
        <v>896</v>
      </c>
      <c r="F401">
        <f t="shared" si="19"/>
        <v>0.75046002499999998</v>
      </c>
      <c r="G401">
        <f t="shared" si="20"/>
        <v>0.28266190000000002</v>
      </c>
      <c r="H401" s="2" t="s">
        <v>897</v>
      </c>
    </row>
    <row r="402" spans="2:8" ht="18" x14ac:dyDescent="0.35">
      <c r="B402" s="2" t="s">
        <v>697</v>
      </c>
      <c r="C402">
        <f t="shared" si="18"/>
        <v>11306476</v>
      </c>
      <c r="E402" s="2" t="s">
        <v>897</v>
      </c>
      <c r="F402">
        <f t="shared" si="19"/>
        <v>0.28266190000000002</v>
      </c>
      <c r="G402">
        <f t="shared" si="20"/>
        <v>6.8995025000000001E-2</v>
      </c>
      <c r="H402" s="2" t="s">
        <v>898</v>
      </c>
    </row>
    <row r="403" spans="2:8" ht="18" x14ac:dyDescent="0.35">
      <c r="B403" s="2" t="s">
        <v>698</v>
      </c>
      <c r="C403">
        <f t="shared" si="18"/>
        <v>2759801</v>
      </c>
      <c r="E403" s="2" t="s">
        <v>898</v>
      </c>
      <c r="F403">
        <f t="shared" si="19"/>
        <v>6.8995025000000001E-2</v>
      </c>
      <c r="G403">
        <f t="shared" si="20"/>
        <v>0.89864690000000003</v>
      </c>
      <c r="H403" s="2" t="s">
        <v>899</v>
      </c>
    </row>
    <row r="404" spans="2:8" ht="18" x14ac:dyDescent="0.35">
      <c r="B404" s="2" t="s">
        <v>699</v>
      </c>
      <c r="C404">
        <f t="shared" si="18"/>
        <v>35945876</v>
      </c>
      <c r="E404" s="2" t="s">
        <v>899</v>
      </c>
      <c r="F404">
        <f t="shared" si="19"/>
        <v>0.89864690000000003</v>
      </c>
      <c r="G404">
        <f t="shared" si="20"/>
        <v>0.80393002499999999</v>
      </c>
      <c r="H404" s="2" t="s">
        <v>900</v>
      </c>
    </row>
    <row r="405" spans="2:8" ht="18" x14ac:dyDescent="0.35">
      <c r="B405" s="2" t="s">
        <v>700</v>
      </c>
      <c r="C405">
        <f t="shared" si="18"/>
        <v>32157201</v>
      </c>
      <c r="E405" s="2" t="s">
        <v>900</v>
      </c>
      <c r="F405">
        <f t="shared" si="19"/>
        <v>0.80393002499999999</v>
      </c>
      <c r="G405">
        <f t="shared" si="20"/>
        <v>7.9031900000000002E-2</v>
      </c>
      <c r="H405" s="2" t="s">
        <v>901</v>
      </c>
    </row>
    <row r="406" spans="2:8" ht="18" x14ac:dyDescent="0.35">
      <c r="B406" s="2" t="s">
        <v>701</v>
      </c>
      <c r="C406">
        <f t="shared" si="18"/>
        <v>3161276</v>
      </c>
      <c r="E406" s="2" t="s">
        <v>901</v>
      </c>
      <c r="F406">
        <f t="shared" si="19"/>
        <v>7.9031900000000002E-2</v>
      </c>
      <c r="G406">
        <f t="shared" si="20"/>
        <v>0.61126502500000002</v>
      </c>
      <c r="H406" s="2" t="s">
        <v>902</v>
      </c>
    </row>
    <row r="407" spans="2:8" ht="18" x14ac:dyDescent="0.35">
      <c r="B407" s="2" t="s">
        <v>702</v>
      </c>
      <c r="C407">
        <f t="shared" si="18"/>
        <v>24450601</v>
      </c>
      <c r="E407" s="2" t="s">
        <v>902</v>
      </c>
      <c r="F407">
        <f t="shared" si="19"/>
        <v>0.61126502500000002</v>
      </c>
      <c r="G407">
        <f t="shared" si="20"/>
        <v>0.39981689999999998</v>
      </c>
      <c r="H407" s="2" t="s">
        <v>903</v>
      </c>
    </row>
    <row r="408" spans="2:8" ht="18" x14ac:dyDescent="0.35">
      <c r="B408" s="2" t="s">
        <v>703</v>
      </c>
      <c r="C408">
        <f t="shared" si="18"/>
        <v>15992676</v>
      </c>
      <c r="E408" s="2" t="s">
        <v>903</v>
      </c>
      <c r="F408">
        <f t="shared" si="19"/>
        <v>0.39981689999999998</v>
      </c>
      <c r="G408">
        <f t="shared" si="20"/>
        <v>0.38700002500000003</v>
      </c>
      <c r="H408" s="2" t="s">
        <v>904</v>
      </c>
    </row>
    <row r="409" spans="2:8" ht="18" x14ac:dyDescent="0.35">
      <c r="B409" s="2" t="s">
        <v>704</v>
      </c>
      <c r="C409">
        <f t="shared" si="18"/>
        <v>15480001</v>
      </c>
      <c r="E409" s="2" t="s">
        <v>904</v>
      </c>
      <c r="F409">
        <f t="shared" si="19"/>
        <v>0.38700002500000003</v>
      </c>
      <c r="G409">
        <f t="shared" si="20"/>
        <v>0.47700189999999998</v>
      </c>
      <c r="H409" s="2" t="s">
        <v>905</v>
      </c>
    </row>
    <row r="410" spans="2:8" ht="18" x14ac:dyDescent="0.35">
      <c r="B410" s="2" t="s">
        <v>705</v>
      </c>
      <c r="C410">
        <f t="shared" si="18"/>
        <v>19080076</v>
      </c>
      <c r="E410" s="2" t="s">
        <v>905</v>
      </c>
      <c r="F410">
        <f t="shared" si="19"/>
        <v>0.47700189999999998</v>
      </c>
      <c r="G410">
        <f t="shared" si="20"/>
        <v>0.86713502499999995</v>
      </c>
      <c r="H410" s="2" t="s">
        <v>906</v>
      </c>
    </row>
    <row r="411" spans="2:8" ht="18" x14ac:dyDescent="0.35">
      <c r="B411" s="2" t="s">
        <v>706</v>
      </c>
      <c r="C411">
        <f t="shared" si="18"/>
        <v>34685401</v>
      </c>
      <c r="E411" s="2" t="s">
        <v>906</v>
      </c>
      <c r="F411">
        <f t="shared" si="19"/>
        <v>0.86713502499999995</v>
      </c>
      <c r="G411">
        <f t="shared" si="20"/>
        <v>0.5665869</v>
      </c>
      <c r="H411" s="2" t="s">
        <v>907</v>
      </c>
    </row>
    <row r="412" spans="2:8" ht="18" x14ac:dyDescent="0.35">
      <c r="B412" s="2" t="s">
        <v>707</v>
      </c>
      <c r="C412">
        <f t="shared" si="18"/>
        <v>22663476</v>
      </c>
      <c r="E412" s="2" t="s">
        <v>907</v>
      </c>
      <c r="F412">
        <f t="shared" si="19"/>
        <v>0.5665869</v>
      </c>
      <c r="G412">
        <f t="shared" si="20"/>
        <v>0.227670025</v>
      </c>
      <c r="H412" s="2" t="s">
        <v>908</v>
      </c>
    </row>
    <row r="413" spans="2:8" ht="18" x14ac:dyDescent="0.35">
      <c r="B413" s="2" t="s">
        <v>708</v>
      </c>
      <c r="C413">
        <f t="shared" si="18"/>
        <v>9106801</v>
      </c>
      <c r="E413" s="2" t="s">
        <v>908</v>
      </c>
      <c r="F413">
        <f t="shared" si="19"/>
        <v>0.227670025</v>
      </c>
      <c r="G413">
        <f t="shared" si="20"/>
        <v>0.16457189999999999</v>
      </c>
      <c r="H413" s="2" t="s">
        <v>909</v>
      </c>
    </row>
    <row r="414" spans="2:8" ht="18" x14ac:dyDescent="0.35">
      <c r="B414" s="2" t="s">
        <v>709</v>
      </c>
      <c r="C414">
        <f t="shared" si="18"/>
        <v>6582876</v>
      </c>
      <c r="E414" s="2" t="s">
        <v>909</v>
      </c>
      <c r="F414">
        <f t="shared" si="19"/>
        <v>0.16457189999999999</v>
      </c>
      <c r="G414">
        <f t="shared" si="20"/>
        <v>0.68460502499999998</v>
      </c>
      <c r="H414" s="2" t="s">
        <v>910</v>
      </c>
    </row>
    <row r="415" spans="2:8" ht="18" x14ac:dyDescent="0.35">
      <c r="B415" s="2" t="s">
        <v>710</v>
      </c>
      <c r="C415">
        <f t="shared" si="18"/>
        <v>27384201</v>
      </c>
      <c r="E415" s="2" t="s">
        <v>910</v>
      </c>
      <c r="F415">
        <f t="shared" si="19"/>
        <v>0.68460502499999998</v>
      </c>
      <c r="G415">
        <f t="shared" si="20"/>
        <v>0.60695690000000002</v>
      </c>
      <c r="H415" s="2" t="s">
        <v>911</v>
      </c>
    </row>
    <row r="416" spans="2:8" ht="18" x14ac:dyDescent="0.35">
      <c r="B416" s="2" t="s">
        <v>711</v>
      </c>
      <c r="C416">
        <f t="shared" si="18"/>
        <v>24278276</v>
      </c>
      <c r="E416" s="2" t="s">
        <v>911</v>
      </c>
      <c r="F416">
        <f t="shared" si="19"/>
        <v>0.60695690000000002</v>
      </c>
      <c r="G416">
        <f t="shared" si="20"/>
        <v>9.3940024999999996E-2</v>
      </c>
      <c r="H416" s="2" t="s">
        <v>912</v>
      </c>
    </row>
    <row r="417" spans="2:8" ht="18" x14ac:dyDescent="0.35">
      <c r="B417" s="2" t="s">
        <v>712</v>
      </c>
      <c r="C417">
        <f t="shared" si="18"/>
        <v>3757601</v>
      </c>
      <c r="E417" s="2" t="s">
        <v>912</v>
      </c>
      <c r="F417">
        <f t="shared" si="19"/>
        <v>9.3940024999999996E-2</v>
      </c>
      <c r="G417">
        <f t="shared" si="20"/>
        <v>0.6697419</v>
      </c>
      <c r="H417" s="2" t="s">
        <v>913</v>
      </c>
    </row>
    <row r="418" spans="2:8" ht="18" x14ac:dyDescent="0.35">
      <c r="B418" s="2" t="s">
        <v>713</v>
      </c>
      <c r="C418">
        <f t="shared" si="18"/>
        <v>26789676</v>
      </c>
      <c r="E418" s="2" t="s">
        <v>913</v>
      </c>
      <c r="F418">
        <f t="shared" si="19"/>
        <v>0.6697419</v>
      </c>
      <c r="G418">
        <f t="shared" si="20"/>
        <v>0.55167502499999999</v>
      </c>
      <c r="H418" s="2" t="s">
        <v>914</v>
      </c>
    </row>
    <row r="419" spans="2:8" ht="18" x14ac:dyDescent="0.35">
      <c r="B419" s="2" t="s">
        <v>714</v>
      </c>
      <c r="C419">
        <f t="shared" si="18"/>
        <v>22067001</v>
      </c>
      <c r="E419" s="2" t="s">
        <v>914</v>
      </c>
      <c r="F419">
        <f t="shared" si="19"/>
        <v>0.55167502499999999</v>
      </c>
      <c r="G419">
        <f t="shared" si="20"/>
        <v>0.16892689999999999</v>
      </c>
      <c r="H419" s="2" t="s">
        <v>915</v>
      </c>
    </row>
    <row r="420" spans="2:8" ht="18" x14ac:dyDescent="0.35">
      <c r="B420" s="2" t="s">
        <v>715</v>
      </c>
      <c r="C420">
        <f t="shared" si="18"/>
        <v>6757076</v>
      </c>
      <c r="E420" s="2" t="s">
        <v>915</v>
      </c>
      <c r="F420">
        <f t="shared" si="19"/>
        <v>0.16892689999999999</v>
      </c>
      <c r="G420">
        <f t="shared" si="20"/>
        <v>0.99381002500000004</v>
      </c>
      <c r="H420" s="2" t="s">
        <v>916</v>
      </c>
    </row>
    <row r="421" spans="2:8" ht="18" x14ac:dyDescent="0.35">
      <c r="B421" s="2" t="s">
        <v>716</v>
      </c>
      <c r="C421">
        <f t="shared" si="18"/>
        <v>39752401</v>
      </c>
      <c r="E421" s="2" t="s">
        <v>916</v>
      </c>
      <c r="F421">
        <f t="shared" si="19"/>
        <v>0.99381002500000004</v>
      </c>
      <c r="G421">
        <f t="shared" si="20"/>
        <v>0.56051189999999995</v>
      </c>
      <c r="H421" s="2" t="s">
        <v>917</v>
      </c>
    </row>
    <row r="422" spans="2:8" ht="18" x14ac:dyDescent="0.35">
      <c r="B422" s="2" t="s">
        <v>717</v>
      </c>
      <c r="C422">
        <f t="shared" si="18"/>
        <v>22420476</v>
      </c>
      <c r="E422" s="2" t="s">
        <v>917</v>
      </c>
      <c r="F422">
        <f t="shared" si="19"/>
        <v>0.56051189999999995</v>
      </c>
      <c r="G422">
        <f t="shared" si="20"/>
        <v>0.79634502500000004</v>
      </c>
      <c r="H422" s="2" t="s">
        <v>918</v>
      </c>
    </row>
    <row r="423" spans="2:8" ht="18" x14ac:dyDescent="0.35">
      <c r="B423" s="2" t="s">
        <v>718</v>
      </c>
      <c r="C423">
        <f t="shared" si="18"/>
        <v>31853801</v>
      </c>
      <c r="E423" s="2" t="s">
        <v>918</v>
      </c>
      <c r="F423">
        <f t="shared" si="19"/>
        <v>0.79634502500000004</v>
      </c>
      <c r="G423">
        <f t="shared" si="20"/>
        <v>0.54049689999999995</v>
      </c>
      <c r="H423" s="2" t="s">
        <v>919</v>
      </c>
    </row>
    <row r="424" spans="2:8" ht="18" x14ac:dyDescent="0.35">
      <c r="B424" s="2" t="s">
        <v>719</v>
      </c>
      <c r="C424">
        <f t="shared" si="18"/>
        <v>21619876</v>
      </c>
      <c r="E424" s="2" t="s">
        <v>919</v>
      </c>
      <c r="F424">
        <f t="shared" si="19"/>
        <v>0.54049689999999995</v>
      </c>
      <c r="G424">
        <f t="shared" si="20"/>
        <v>0.37528002500000002</v>
      </c>
      <c r="H424" s="2" t="s">
        <v>920</v>
      </c>
    </row>
    <row r="425" spans="2:8" ht="18" x14ac:dyDescent="0.35">
      <c r="B425" s="2" t="s">
        <v>720</v>
      </c>
      <c r="C425">
        <f t="shared" si="18"/>
        <v>15011201</v>
      </c>
      <c r="E425" s="2" t="s">
        <v>920</v>
      </c>
      <c r="F425">
        <f t="shared" si="19"/>
        <v>0.37528002500000002</v>
      </c>
      <c r="G425">
        <f t="shared" si="20"/>
        <v>0.64488190000000001</v>
      </c>
      <c r="H425" s="2" t="s">
        <v>921</v>
      </c>
    </row>
    <row r="426" spans="2:8" ht="18" x14ac:dyDescent="0.35">
      <c r="B426" s="2" t="s">
        <v>721</v>
      </c>
      <c r="C426">
        <f t="shared" si="18"/>
        <v>25795276</v>
      </c>
      <c r="E426" s="2" t="s">
        <v>921</v>
      </c>
      <c r="F426">
        <f t="shared" si="19"/>
        <v>0.64488190000000001</v>
      </c>
      <c r="G426">
        <f t="shared" si="20"/>
        <v>0.78661502500000002</v>
      </c>
      <c r="H426" s="2" t="s">
        <v>922</v>
      </c>
    </row>
    <row r="427" spans="2:8" ht="18" x14ac:dyDescent="0.35">
      <c r="B427" s="2" t="s">
        <v>722</v>
      </c>
      <c r="C427">
        <f t="shared" si="18"/>
        <v>31464601</v>
      </c>
      <c r="E427" s="2" t="s">
        <v>922</v>
      </c>
      <c r="F427">
        <f t="shared" si="19"/>
        <v>0.78661502500000002</v>
      </c>
      <c r="G427">
        <f t="shared" si="20"/>
        <v>0.8496669</v>
      </c>
      <c r="H427" s="2" t="s">
        <v>923</v>
      </c>
    </row>
    <row r="428" spans="2:8" ht="18" x14ac:dyDescent="0.35">
      <c r="B428" s="2" t="s">
        <v>723</v>
      </c>
      <c r="C428">
        <f t="shared" si="18"/>
        <v>33986676</v>
      </c>
      <c r="E428" s="2" t="s">
        <v>923</v>
      </c>
      <c r="F428">
        <f t="shared" si="19"/>
        <v>0.8496669</v>
      </c>
      <c r="G428">
        <f t="shared" si="20"/>
        <v>0.32635002499999999</v>
      </c>
      <c r="H428" s="2" t="s">
        <v>924</v>
      </c>
    </row>
    <row r="429" spans="2:8" ht="18" x14ac:dyDescent="0.35">
      <c r="B429" s="2" t="s">
        <v>724</v>
      </c>
      <c r="C429">
        <f t="shared" si="18"/>
        <v>13054001</v>
      </c>
      <c r="E429" s="2" t="s">
        <v>924</v>
      </c>
      <c r="F429">
        <f t="shared" si="19"/>
        <v>0.32635002499999999</v>
      </c>
      <c r="G429">
        <f t="shared" si="20"/>
        <v>0.1708519</v>
      </c>
      <c r="H429" s="2" t="s">
        <v>925</v>
      </c>
    </row>
    <row r="430" spans="2:8" ht="18" x14ac:dyDescent="0.35">
      <c r="B430" s="2" t="s">
        <v>725</v>
      </c>
      <c r="C430">
        <f t="shared" si="18"/>
        <v>6834076</v>
      </c>
      <c r="E430" s="2" t="s">
        <v>925</v>
      </c>
      <c r="F430">
        <f t="shared" si="19"/>
        <v>0.1708519</v>
      </c>
      <c r="G430">
        <f t="shared" si="20"/>
        <v>0.130485025</v>
      </c>
      <c r="H430" s="2" t="s">
        <v>926</v>
      </c>
    </row>
    <row r="431" spans="2:8" ht="18" x14ac:dyDescent="0.35">
      <c r="B431" s="2" t="s">
        <v>726</v>
      </c>
      <c r="C431">
        <f t="shared" si="18"/>
        <v>5219401</v>
      </c>
      <c r="E431" s="2" t="s">
        <v>926</v>
      </c>
      <c r="F431">
        <f t="shared" si="19"/>
        <v>0.130485025</v>
      </c>
      <c r="G431">
        <f t="shared" si="20"/>
        <v>0.26443689999999997</v>
      </c>
      <c r="H431" s="2" t="s">
        <v>927</v>
      </c>
    </row>
    <row r="432" spans="2:8" ht="18" x14ac:dyDescent="0.35">
      <c r="B432" s="2" t="s">
        <v>727</v>
      </c>
      <c r="C432">
        <f t="shared" si="18"/>
        <v>10577476</v>
      </c>
      <c r="E432" s="2" t="s">
        <v>927</v>
      </c>
      <c r="F432">
        <f t="shared" si="19"/>
        <v>0.26443689999999997</v>
      </c>
      <c r="G432">
        <f t="shared" si="20"/>
        <v>0.775020025</v>
      </c>
      <c r="H432" s="2" t="s">
        <v>928</v>
      </c>
    </row>
    <row r="433" spans="2:8" ht="18" x14ac:dyDescent="0.35">
      <c r="B433" s="2" t="s">
        <v>728</v>
      </c>
      <c r="C433">
        <f t="shared" si="18"/>
        <v>31000801</v>
      </c>
      <c r="E433" s="2" t="s">
        <v>928</v>
      </c>
      <c r="F433">
        <f t="shared" si="19"/>
        <v>0.775020025</v>
      </c>
      <c r="G433">
        <f t="shared" si="20"/>
        <v>2.6421900000000002E-2</v>
      </c>
      <c r="H433" s="2" t="s">
        <v>929</v>
      </c>
    </row>
    <row r="434" spans="2:8" ht="18" x14ac:dyDescent="0.35">
      <c r="B434" s="2" t="s">
        <v>729</v>
      </c>
      <c r="C434">
        <f t="shared" si="18"/>
        <v>1056876</v>
      </c>
      <c r="E434" s="2" t="s">
        <v>929</v>
      </c>
      <c r="F434">
        <f t="shared" si="19"/>
        <v>2.6421900000000002E-2</v>
      </c>
      <c r="G434">
        <f t="shared" si="20"/>
        <v>0.875955025</v>
      </c>
      <c r="H434" s="2" t="s">
        <v>930</v>
      </c>
    </row>
    <row r="435" spans="2:8" ht="18" x14ac:dyDescent="0.35">
      <c r="B435" s="2" t="s">
        <v>730</v>
      </c>
      <c r="C435">
        <f t="shared" si="18"/>
        <v>35038201</v>
      </c>
      <c r="E435" s="2" t="s">
        <v>930</v>
      </c>
      <c r="F435">
        <f t="shared" si="19"/>
        <v>0.875955025</v>
      </c>
      <c r="G435">
        <f t="shared" si="20"/>
        <v>0.1928069</v>
      </c>
      <c r="H435" s="2" t="s">
        <v>931</v>
      </c>
    </row>
    <row r="436" spans="2:8" ht="18" x14ac:dyDescent="0.35">
      <c r="B436" s="2" t="s">
        <v>731</v>
      </c>
      <c r="C436">
        <f t="shared" si="18"/>
        <v>7712276</v>
      </c>
      <c r="E436" s="2" t="s">
        <v>931</v>
      </c>
      <c r="F436">
        <f t="shared" si="19"/>
        <v>0.1928069</v>
      </c>
      <c r="G436">
        <f t="shared" si="20"/>
        <v>0.68929002500000003</v>
      </c>
      <c r="H436" s="2" t="s">
        <v>932</v>
      </c>
    </row>
    <row r="437" spans="2:8" ht="18" x14ac:dyDescent="0.35">
      <c r="B437" s="2" t="s">
        <v>732</v>
      </c>
      <c r="C437">
        <f t="shared" si="18"/>
        <v>27571601</v>
      </c>
      <c r="E437" s="2" t="s">
        <v>932</v>
      </c>
      <c r="F437">
        <f t="shared" si="19"/>
        <v>0.68929002500000003</v>
      </c>
      <c r="G437">
        <f t="shared" si="20"/>
        <v>0.93959190000000004</v>
      </c>
      <c r="H437" s="2" t="s">
        <v>933</v>
      </c>
    </row>
    <row r="438" spans="2:8" ht="18" x14ac:dyDescent="0.35">
      <c r="B438" s="2" t="s">
        <v>733</v>
      </c>
      <c r="C438">
        <f t="shared" si="18"/>
        <v>37583676</v>
      </c>
      <c r="E438" s="2" t="s">
        <v>933</v>
      </c>
      <c r="F438">
        <f t="shared" si="19"/>
        <v>0.93959190000000004</v>
      </c>
      <c r="G438">
        <f t="shared" si="20"/>
        <v>0.71102502499999998</v>
      </c>
      <c r="H438" s="2" t="s">
        <v>934</v>
      </c>
    </row>
    <row r="439" spans="2:8" ht="18" x14ac:dyDescent="0.35">
      <c r="B439" s="2" t="s">
        <v>734</v>
      </c>
      <c r="C439">
        <f t="shared" si="18"/>
        <v>28441001</v>
      </c>
      <c r="E439" s="2" t="s">
        <v>934</v>
      </c>
      <c r="F439">
        <f t="shared" si="19"/>
        <v>0.71102502499999998</v>
      </c>
      <c r="G439">
        <f t="shared" si="20"/>
        <v>0.48277690000000001</v>
      </c>
      <c r="H439" s="2" t="s">
        <v>935</v>
      </c>
    </row>
    <row r="440" spans="2:8" ht="18" x14ac:dyDescent="0.35">
      <c r="B440" s="2" t="s">
        <v>735</v>
      </c>
      <c r="C440">
        <f t="shared" si="18"/>
        <v>19311076</v>
      </c>
      <c r="E440" s="2" t="s">
        <v>935</v>
      </c>
      <c r="F440">
        <f t="shared" si="19"/>
        <v>0.48277690000000001</v>
      </c>
      <c r="G440">
        <f t="shared" si="20"/>
        <v>0.27716002499999998</v>
      </c>
      <c r="H440" s="2" t="s">
        <v>936</v>
      </c>
    </row>
    <row r="441" spans="2:8" ht="18" x14ac:dyDescent="0.35">
      <c r="B441" s="2" t="s">
        <v>736</v>
      </c>
      <c r="C441">
        <f t="shared" si="18"/>
        <v>11086401</v>
      </c>
      <c r="E441" s="2" t="s">
        <v>936</v>
      </c>
      <c r="F441">
        <f t="shared" si="19"/>
        <v>0.27716002499999998</v>
      </c>
      <c r="G441">
        <f t="shared" si="20"/>
        <v>0.67836189999999996</v>
      </c>
      <c r="H441" s="2" t="s">
        <v>937</v>
      </c>
    </row>
    <row r="442" spans="2:8" ht="18" x14ac:dyDescent="0.35">
      <c r="B442" s="2" t="s">
        <v>737</v>
      </c>
      <c r="C442">
        <f t="shared" si="18"/>
        <v>27134476</v>
      </c>
      <c r="E442" s="2" t="s">
        <v>937</v>
      </c>
      <c r="F442">
        <f t="shared" si="19"/>
        <v>0.67836189999999996</v>
      </c>
      <c r="G442">
        <f t="shared" si="20"/>
        <v>0.16369502499999999</v>
      </c>
      <c r="H442" s="2" t="s">
        <v>938</v>
      </c>
    </row>
    <row r="443" spans="2:8" ht="18" x14ac:dyDescent="0.35">
      <c r="B443" s="2" t="s">
        <v>738</v>
      </c>
      <c r="C443">
        <f t="shared" si="18"/>
        <v>6547801</v>
      </c>
      <c r="E443" s="2" t="s">
        <v>938</v>
      </c>
      <c r="F443">
        <f t="shared" si="19"/>
        <v>0.16369502499999999</v>
      </c>
      <c r="G443">
        <f t="shared" si="20"/>
        <v>0.62234690000000004</v>
      </c>
      <c r="H443" s="2" t="s">
        <v>939</v>
      </c>
    </row>
    <row r="444" spans="2:8" ht="18" x14ac:dyDescent="0.35">
      <c r="B444" s="2" t="s">
        <v>739</v>
      </c>
      <c r="C444">
        <f t="shared" si="18"/>
        <v>24893876</v>
      </c>
      <c r="E444" s="2" t="s">
        <v>939</v>
      </c>
      <c r="F444">
        <f t="shared" si="19"/>
        <v>0.62234690000000004</v>
      </c>
      <c r="G444">
        <f t="shared" si="20"/>
        <v>0.186630025</v>
      </c>
      <c r="H444" s="2" t="s">
        <v>940</v>
      </c>
    </row>
    <row r="445" spans="2:8" ht="18" x14ac:dyDescent="0.35">
      <c r="B445" s="2" t="s">
        <v>740</v>
      </c>
      <c r="C445">
        <f t="shared" si="18"/>
        <v>7465201</v>
      </c>
      <c r="E445" s="2" t="s">
        <v>940</v>
      </c>
      <c r="F445">
        <f t="shared" si="19"/>
        <v>0.186630025</v>
      </c>
      <c r="G445">
        <f t="shared" si="20"/>
        <v>0.25073190000000001</v>
      </c>
      <c r="H445" s="2" t="s">
        <v>941</v>
      </c>
    </row>
    <row r="446" spans="2:8" ht="18" x14ac:dyDescent="0.35">
      <c r="B446" s="2" t="s">
        <v>741</v>
      </c>
      <c r="C446">
        <f t="shared" si="18"/>
        <v>10029276</v>
      </c>
      <c r="E446" s="2" t="s">
        <v>941</v>
      </c>
      <c r="F446">
        <f t="shared" si="19"/>
        <v>0.25073190000000001</v>
      </c>
      <c r="G446">
        <f t="shared" si="20"/>
        <v>0.801965025</v>
      </c>
      <c r="H446" s="2" t="s">
        <v>942</v>
      </c>
    </row>
    <row r="447" spans="2:8" ht="18" x14ac:dyDescent="0.35">
      <c r="B447" s="2" t="s">
        <v>742</v>
      </c>
      <c r="C447">
        <f t="shared" si="18"/>
        <v>32078601</v>
      </c>
      <c r="E447" s="2" t="s">
        <v>942</v>
      </c>
      <c r="F447">
        <f t="shared" si="19"/>
        <v>0.801965025</v>
      </c>
      <c r="G447">
        <f t="shared" si="20"/>
        <v>0.93951689999999999</v>
      </c>
      <c r="H447" s="2" t="s">
        <v>943</v>
      </c>
    </row>
    <row r="448" spans="2:8" ht="18" x14ac:dyDescent="0.35">
      <c r="B448" s="2" t="s">
        <v>743</v>
      </c>
      <c r="C448">
        <f t="shared" si="18"/>
        <v>37580676</v>
      </c>
      <c r="E448" s="2" t="s">
        <v>943</v>
      </c>
      <c r="F448">
        <f t="shared" si="19"/>
        <v>0.93951689999999999</v>
      </c>
      <c r="G448">
        <f t="shared" si="20"/>
        <v>0.70570002499999995</v>
      </c>
      <c r="H448" s="2" t="s">
        <v>944</v>
      </c>
    </row>
    <row r="449" spans="2:8" ht="18" x14ac:dyDescent="0.35">
      <c r="B449" s="2" t="s">
        <v>744</v>
      </c>
      <c r="C449">
        <f t="shared" si="18"/>
        <v>28228001</v>
      </c>
      <c r="E449" s="2" t="s">
        <v>944</v>
      </c>
      <c r="F449">
        <f t="shared" si="19"/>
        <v>0.70570002499999995</v>
      </c>
      <c r="G449">
        <f t="shared" si="20"/>
        <v>0.1047019</v>
      </c>
      <c r="H449" s="2" t="s">
        <v>945</v>
      </c>
    </row>
    <row r="450" spans="2:8" ht="18" x14ac:dyDescent="0.35">
      <c r="B450" s="2" t="s">
        <v>745</v>
      </c>
      <c r="C450">
        <f t="shared" si="18"/>
        <v>4188076</v>
      </c>
      <c r="E450" s="2" t="s">
        <v>945</v>
      </c>
      <c r="F450">
        <f t="shared" si="19"/>
        <v>0.1047019</v>
      </c>
      <c r="G450">
        <f t="shared" si="20"/>
        <v>0.43383502499999999</v>
      </c>
      <c r="H450" s="2" t="s">
        <v>946</v>
      </c>
    </row>
    <row r="451" spans="2:8" ht="18" x14ac:dyDescent="0.35">
      <c r="B451" s="2" t="s">
        <v>746</v>
      </c>
      <c r="C451">
        <f t="shared" si="18"/>
        <v>17353401</v>
      </c>
      <c r="E451" s="2" t="s">
        <v>946</v>
      </c>
      <c r="F451">
        <f t="shared" si="19"/>
        <v>0.43383502499999999</v>
      </c>
      <c r="G451">
        <f t="shared" si="20"/>
        <v>0.80228690000000003</v>
      </c>
      <c r="H451" s="2" t="s">
        <v>947</v>
      </c>
    </row>
    <row r="452" spans="2:8" ht="18" x14ac:dyDescent="0.35">
      <c r="B452" s="2" t="s">
        <v>747</v>
      </c>
      <c r="C452">
        <f t="shared" si="18"/>
        <v>32091476</v>
      </c>
      <c r="E452" s="2" t="s">
        <v>947</v>
      </c>
      <c r="F452">
        <f t="shared" si="19"/>
        <v>0.80228690000000003</v>
      </c>
      <c r="G452">
        <f t="shared" si="20"/>
        <v>0.96237002500000002</v>
      </c>
      <c r="H452" s="2" t="s">
        <v>948</v>
      </c>
    </row>
    <row r="453" spans="2:8" ht="18" x14ac:dyDescent="0.35">
      <c r="B453" s="2" t="s">
        <v>748</v>
      </c>
      <c r="C453">
        <f t="shared" si="18"/>
        <v>38494801</v>
      </c>
      <c r="E453" s="2" t="s">
        <v>948</v>
      </c>
      <c r="F453">
        <f t="shared" si="19"/>
        <v>0.96237002500000002</v>
      </c>
      <c r="G453">
        <f t="shared" si="20"/>
        <v>0.32827190000000001</v>
      </c>
      <c r="H453" s="2" t="s">
        <v>949</v>
      </c>
    </row>
    <row r="454" spans="2:8" ht="18" x14ac:dyDescent="0.35">
      <c r="B454" s="2" t="s">
        <v>749</v>
      </c>
      <c r="C454">
        <f t="shared" si="18"/>
        <v>13130876</v>
      </c>
      <c r="E454" s="2" t="s">
        <v>949</v>
      </c>
      <c r="F454">
        <f t="shared" si="19"/>
        <v>0.32827190000000001</v>
      </c>
      <c r="G454">
        <f t="shared" si="20"/>
        <v>0.30730502500000001</v>
      </c>
      <c r="H454" s="2" t="s">
        <v>950</v>
      </c>
    </row>
    <row r="455" spans="2:8" ht="18" x14ac:dyDescent="0.35">
      <c r="B455" s="2" t="s">
        <v>750</v>
      </c>
      <c r="C455">
        <f t="shared" si="18"/>
        <v>12292201</v>
      </c>
      <c r="E455" s="2" t="s">
        <v>950</v>
      </c>
      <c r="F455">
        <f t="shared" si="19"/>
        <v>0.30730502500000001</v>
      </c>
      <c r="G455">
        <f t="shared" si="20"/>
        <v>0.81865690000000002</v>
      </c>
      <c r="H455" s="2" t="s">
        <v>951</v>
      </c>
    </row>
    <row r="456" spans="2:8" ht="18" x14ac:dyDescent="0.35">
      <c r="B456" s="2" t="s">
        <v>751</v>
      </c>
      <c r="C456">
        <f t="shared" si="18"/>
        <v>32746276</v>
      </c>
      <c r="E456" s="2" t="s">
        <v>951</v>
      </c>
      <c r="F456">
        <f t="shared" si="19"/>
        <v>0.81865690000000002</v>
      </c>
      <c r="G456">
        <f t="shared" si="20"/>
        <v>0.124640025</v>
      </c>
      <c r="H456" s="2" t="s">
        <v>952</v>
      </c>
    </row>
    <row r="457" spans="2:8" ht="18" x14ac:dyDescent="0.35">
      <c r="B457" s="2" t="s">
        <v>752</v>
      </c>
      <c r="C457">
        <f t="shared" si="18"/>
        <v>4985601</v>
      </c>
      <c r="E457" s="2" t="s">
        <v>952</v>
      </c>
      <c r="F457">
        <f t="shared" si="19"/>
        <v>0.124640025</v>
      </c>
      <c r="G457">
        <f t="shared" si="20"/>
        <v>0.84944189999999997</v>
      </c>
      <c r="H457" s="2" t="s">
        <v>953</v>
      </c>
    </row>
    <row r="458" spans="2:8" ht="18" x14ac:dyDescent="0.35">
      <c r="B458" s="2" t="s">
        <v>753</v>
      </c>
      <c r="C458">
        <f t="shared" ref="C458:C509" si="21">MOD(($C$5*C457+$C$6),$C$7)</f>
        <v>33977676</v>
      </c>
      <c r="E458" s="2" t="s">
        <v>953</v>
      </c>
      <c r="F458">
        <f t="shared" ref="F458:F509" si="22">C458/$C$7</f>
        <v>0.84944189999999997</v>
      </c>
      <c r="G458">
        <f t="shared" ref="G458:G509" si="23">F459</f>
        <v>0.31037502500000003</v>
      </c>
      <c r="H458" s="2" t="s">
        <v>954</v>
      </c>
    </row>
    <row r="459" spans="2:8" ht="18" x14ac:dyDescent="0.35">
      <c r="B459" s="2" t="s">
        <v>754</v>
      </c>
      <c r="C459">
        <f t="shared" si="21"/>
        <v>12415001</v>
      </c>
      <c r="E459" s="2" t="s">
        <v>954</v>
      </c>
      <c r="F459">
        <f t="shared" si="22"/>
        <v>0.31037502500000003</v>
      </c>
      <c r="G459">
        <f t="shared" si="23"/>
        <v>3.6626899999999997E-2</v>
      </c>
      <c r="H459" s="2" t="s">
        <v>955</v>
      </c>
    </row>
    <row r="460" spans="2:8" ht="18" x14ac:dyDescent="0.35">
      <c r="B460" s="2" t="s">
        <v>755</v>
      </c>
      <c r="C460">
        <f t="shared" si="21"/>
        <v>1465076</v>
      </c>
      <c r="E460" s="2" t="s">
        <v>955</v>
      </c>
      <c r="F460">
        <f t="shared" si="22"/>
        <v>3.6626899999999997E-2</v>
      </c>
      <c r="G460">
        <f t="shared" si="23"/>
        <v>0.60051002499999995</v>
      </c>
      <c r="H460" s="2" t="s">
        <v>956</v>
      </c>
    </row>
    <row r="461" spans="2:8" ht="18" x14ac:dyDescent="0.35">
      <c r="B461" s="2" t="s">
        <v>756</v>
      </c>
      <c r="C461">
        <f t="shared" si="21"/>
        <v>24020401</v>
      </c>
      <c r="E461" s="2" t="s">
        <v>956</v>
      </c>
      <c r="F461">
        <f t="shared" si="22"/>
        <v>0.60051002499999995</v>
      </c>
      <c r="G461">
        <f t="shared" si="23"/>
        <v>0.63621190000000005</v>
      </c>
      <c r="H461" s="2" t="s">
        <v>957</v>
      </c>
    </row>
    <row r="462" spans="2:8" ht="18" x14ac:dyDescent="0.35">
      <c r="B462" s="2" t="s">
        <v>757</v>
      </c>
      <c r="C462">
        <f t="shared" si="21"/>
        <v>25448476</v>
      </c>
      <c r="E462" s="2" t="s">
        <v>957</v>
      </c>
      <c r="F462">
        <f t="shared" si="22"/>
        <v>0.63621190000000005</v>
      </c>
      <c r="G462">
        <f t="shared" si="23"/>
        <v>0.17104502499999999</v>
      </c>
      <c r="H462" s="2" t="s">
        <v>958</v>
      </c>
    </row>
    <row r="463" spans="2:8" ht="18" x14ac:dyDescent="0.35">
      <c r="B463" s="2" t="s">
        <v>758</v>
      </c>
      <c r="C463">
        <f t="shared" si="21"/>
        <v>6841801</v>
      </c>
      <c r="E463" s="2" t="s">
        <v>958</v>
      </c>
      <c r="F463">
        <f t="shared" si="22"/>
        <v>0.17104502499999999</v>
      </c>
      <c r="G463">
        <f t="shared" si="23"/>
        <v>0.14419689999999999</v>
      </c>
      <c r="H463" s="2" t="s">
        <v>959</v>
      </c>
    </row>
    <row r="464" spans="2:8" ht="18" x14ac:dyDescent="0.35">
      <c r="B464" s="2" t="s">
        <v>759</v>
      </c>
      <c r="C464">
        <f t="shared" si="21"/>
        <v>5767876</v>
      </c>
      <c r="E464" s="2" t="s">
        <v>959</v>
      </c>
      <c r="F464">
        <f t="shared" si="22"/>
        <v>0.14419689999999999</v>
      </c>
      <c r="G464">
        <f t="shared" si="23"/>
        <v>0.23798002500000001</v>
      </c>
      <c r="H464" s="2" t="s">
        <v>960</v>
      </c>
    </row>
    <row r="465" spans="2:8" ht="18" x14ac:dyDescent="0.35">
      <c r="B465" s="2" t="s">
        <v>760</v>
      </c>
      <c r="C465">
        <f t="shared" si="21"/>
        <v>9519201</v>
      </c>
      <c r="E465" s="2" t="s">
        <v>960</v>
      </c>
      <c r="F465">
        <f t="shared" si="22"/>
        <v>0.23798002500000001</v>
      </c>
      <c r="G465">
        <f t="shared" si="23"/>
        <v>0.89658190000000004</v>
      </c>
      <c r="H465" s="2" t="s">
        <v>961</v>
      </c>
    </row>
    <row r="466" spans="2:8" ht="18" x14ac:dyDescent="0.35">
      <c r="B466" s="2" t="s">
        <v>761</v>
      </c>
      <c r="C466">
        <f t="shared" si="21"/>
        <v>35863276</v>
      </c>
      <c r="E466" s="2" t="s">
        <v>961</v>
      </c>
      <c r="F466">
        <f t="shared" si="22"/>
        <v>0.89658190000000004</v>
      </c>
      <c r="G466">
        <f t="shared" si="23"/>
        <v>0.65731502500000005</v>
      </c>
      <c r="H466" s="2" t="s">
        <v>962</v>
      </c>
    </row>
    <row r="467" spans="2:8" ht="18" x14ac:dyDescent="0.35">
      <c r="B467" s="2" t="s">
        <v>762</v>
      </c>
      <c r="C467">
        <f t="shared" si="21"/>
        <v>26292601</v>
      </c>
      <c r="E467" s="2" t="s">
        <v>962</v>
      </c>
      <c r="F467">
        <f t="shared" si="22"/>
        <v>0.65731502500000005</v>
      </c>
      <c r="G467">
        <f t="shared" si="23"/>
        <v>0.66936689999999999</v>
      </c>
      <c r="H467" s="2" t="s">
        <v>963</v>
      </c>
    </row>
    <row r="468" spans="2:8" ht="18" x14ac:dyDescent="0.35">
      <c r="B468" s="2" t="s">
        <v>763</v>
      </c>
      <c r="C468">
        <f t="shared" si="21"/>
        <v>26774676</v>
      </c>
      <c r="E468" s="2" t="s">
        <v>963</v>
      </c>
      <c r="F468">
        <f t="shared" si="22"/>
        <v>0.66936689999999999</v>
      </c>
      <c r="G468">
        <f t="shared" si="23"/>
        <v>0.52505002499999998</v>
      </c>
      <c r="H468" s="2" t="s">
        <v>964</v>
      </c>
    </row>
    <row r="469" spans="2:8" ht="18" x14ac:dyDescent="0.35">
      <c r="B469" s="2" t="s">
        <v>764</v>
      </c>
      <c r="C469">
        <f t="shared" si="21"/>
        <v>21002001</v>
      </c>
      <c r="E469" s="2" t="s">
        <v>964</v>
      </c>
      <c r="F469">
        <f t="shared" si="22"/>
        <v>0.52505002499999998</v>
      </c>
      <c r="G469">
        <f t="shared" si="23"/>
        <v>0.27855190000000002</v>
      </c>
      <c r="H469" s="2" t="s">
        <v>965</v>
      </c>
    </row>
    <row r="470" spans="2:8" ht="18" x14ac:dyDescent="0.35">
      <c r="B470" s="2" t="s">
        <v>765</v>
      </c>
      <c r="C470">
        <f t="shared" si="21"/>
        <v>11142076</v>
      </c>
      <c r="E470" s="2" t="s">
        <v>965</v>
      </c>
      <c r="F470">
        <f t="shared" si="22"/>
        <v>0.27855190000000002</v>
      </c>
      <c r="G470">
        <f t="shared" si="23"/>
        <v>0.77718502499999997</v>
      </c>
      <c r="H470" s="2" t="s">
        <v>966</v>
      </c>
    </row>
    <row r="471" spans="2:8" ht="18" x14ac:dyDescent="0.35">
      <c r="B471" s="2" t="s">
        <v>766</v>
      </c>
      <c r="C471">
        <f t="shared" si="21"/>
        <v>31087401</v>
      </c>
      <c r="E471" s="2" t="s">
        <v>966</v>
      </c>
      <c r="F471">
        <f t="shared" si="22"/>
        <v>0.77718502499999997</v>
      </c>
      <c r="G471">
        <f t="shared" si="23"/>
        <v>0.18013689999999999</v>
      </c>
      <c r="H471" s="2" t="s">
        <v>967</v>
      </c>
    </row>
    <row r="472" spans="2:8" ht="18" x14ac:dyDescent="0.35">
      <c r="B472" s="2" t="s">
        <v>767</v>
      </c>
      <c r="C472">
        <f t="shared" si="21"/>
        <v>7205476</v>
      </c>
      <c r="E472" s="2" t="s">
        <v>967</v>
      </c>
      <c r="F472">
        <f t="shared" si="22"/>
        <v>0.18013689999999999</v>
      </c>
      <c r="G472">
        <f t="shared" si="23"/>
        <v>0.78972002500000005</v>
      </c>
      <c r="H472" s="2" t="s">
        <v>968</v>
      </c>
    </row>
    <row r="473" spans="2:8" ht="18" x14ac:dyDescent="0.35">
      <c r="B473" s="2" t="s">
        <v>768</v>
      </c>
      <c r="C473">
        <f t="shared" si="21"/>
        <v>31588801</v>
      </c>
      <c r="E473" s="2" t="s">
        <v>968</v>
      </c>
      <c r="F473">
        <f t="shared" si="22"/>
        <v>0.78972002500000005</v>
      </c>
      <c r="G473">
        <f t="shared" si="23"/>
        <v>7.0121900000000001E-2</v>
      </c>
      <c r="H473" s="2" t="s">
        <v>969</v>
      </c>
    </row>
    <row r="474" spans="2:8" ht="18" x14ac:dyDescent="0.35">
      <c r="B474" s="2" t="s">
        <v>769</v>
      </c>
      <c r="C474">
        <f t="shared" si="21"/>
        <v>2804876</v>
      </c>
      <c r="E474" s="2" t="s">
        <v>969</v>
      </c>
      <c r="F474">
        <f t="shared" si="22"/>
        <v>7.0121900000000001E-2</v>
      </c>
      <c r="G474">
        <f t="shared" si="23"/>
        <v>0.97865502500000001</v>
      </c>
      <c r="H474" s="2" t="s">
        <v>970</v>
      </c>
    </row>
    <row r="475" spans="2:8" ht="18" x14ac:dyDescent="0.35">
      <c r="B475" s="2" t="s">
        <v>770</v>
      </c>
      <c r="C475">
        <f t="shared" si="21"/>
        <v>39146201</v>
      </c>
      <c r="E475" s="2" t="s">
        <v>970</v>
      </c>
      <c r="F475">
        <f t="shared" si="22"/>
        <v>0.97865502500000001</v>
      </c>
      <c r="G475">
        <f t="shared" si="23"/>
        <v>0.48450690000000002</v>
      </c>
      <c r="H475" s="2" t="s">
        <v>971</v>
      </c>
    </row>
    <row r="476" spans="2:8" ht="18" x14ac:dyDescent="0.35">
      <c r="B476" s="2" t="s">
        <v>771</v>
      </c>
      <c r="C476">
        <f t="shared" si="21"/>
        <v>19380276</v>
      </c>
      <c r="E476" s="2" t="s">
        <v>971</v>
      </c>
      <c r="F476">
        <f t="shared" si="22"/>
        <v>0.48450690000000002</v>
      </c>
      <c r="G476">
        <f t="shared" si="23"/>
        <v>0.39999002500000003</v>
      </c>
      <c r="H476" s="2" t="s">
        <v>972</v>
      </c>
    </row>
    <row r="477" spans="2:8" ht="18" x14ac:dyDescent="0.35">
      <c r="B477" s="2" t="s">
        <v>772</v>
      </c>
      <c r="C477">
        <f t="shared" si="21"/>
        <v>15999601</v>
      </c>
      <c r="E477" s="2" t="s">
        <v>972</v>
      </c>
      <c r="F477">
        <f t="shared" si="22"/>
        <v>0.39999002500000003</v>
      </c>
      <c r="G477">
        <f t="shared" si="23"/>
        <v>0.39929189999999998</v>
      </c>
      <c r="H477" s="2" t="s">
        <v>973</v>
      </c>
    </row>
    <row r="478" spans="2:8" ht="18" x14ac:dyDescent="0.35">
      <c r="B478" s="2" t="s">
        <v>773</v>
      </c>
      <c r="C478">
        <f t="shared" si="21"/>
        <v>15971676</v>
      </c>
      <c r="E478" s="2" t="s">
        <v>973</v>
      </c>
      <c r="F478">
        <f t="shared" si="22"/>
        <v>0.39929189999999998</v>
      </c>
      <c r="G478">
        <f t="shared" si="23"/>
        <v>0.34972502500000002</v>
      </c>
      <c r="H478" s="2" t="s">
        <v>974</v>
      </c>
    </row>
    <row r="479" spans="2:8" ht="18" x14ac:dyDescent="0.35">
      <c r="B479" s="2" t="s">
        <v>774</v>
      </c>
      <c r="C479">
        <f t="shared" si="21"/>
        <v>13989001</v>
      </c>
      <c r="E479" s="2" t="s">
        <v>974</v>
      </c>
      <c r="F479">
        <f t="shared" si="22"/>
        <v>0.34972502500000002</v>
      </c>
      <c r="G479">
        <f t="shared" si="23"/>
        <v>0.83047689999999996</v>
      </c>
      <c r="H479" s="2" t="s">
        <v>975</v>
      </c>
    </row>
    <row r="480" spans="2:8" ht="18" x14ac:dyDescent="0.35">
      <c r="B480" s="2" t="s">
        <v>775</v>
      </c>
      <c r="C480">
        <f t="shared" si="21"/>
        <v>33219076</v>
      </c>
      <c r="E480" s="2" t="s">
        <v>975</v>
      </c>
      <c r="F480">
        <f t="shared" si="22"/>
        <v>0.83047689999999996</v>
      </c>
      <c r="G480">
        <f t="shared" si="23"/>
        <v>0.96386002500000001</v>
      </c>
      <c r="H480" s="2" t="s">
        <v>976</v>
      </c>
    </row>
    <row r="481" spans="2:8" ht="18" x14ac:dyDescent="0.35">
      <c r="B481" s="2" t="s">
        <v>776</v>
      </c>
      <c r="C481">
        <f t="shared" si="21"/>
        <v>38554401</v>
      </c>
      <c r="E481" s="2" t="s">
        <v>976</v>
      </c>
      <c r="F481">
        <f t="shared" si="22"/>
        <v>0.96386002500000001</v>
      </c>
      <c r="G481">
        <f t="shared" si="23"/>
        <v>0.4340619</v>
      </c>
      <c r="H481" s="2" t="s">
        <v>977</v>
      </c>
    </row>
    <row r="482" spans="2:8" ht="18" x14ac:dyDescent="0.35">
      <c r="B482" s="2" t="s">
        <v>777</v>
      </c>
      <c r="C482">
        <f t="shared" si="21"/>
        <v>17362476</v>
      </c>
      <c r="E482" s="2" t="s">
        <v>977</v>
      </c>
      <c r="F482">
        <f t="shared" si="22"/>
        <v>0.4340619</v>
      </c>
      <c r="G482">
        <f t="shared" si="23"/>
        <v>0.81839502500000005</v>
      </c>
      <c r="H482" s="2" t="s">
        <v>978</v>
      </c>
    </row>
    <row r="483" spans="2:8" ht="18" x14ac:dyDescent="0.35">
      <c r="B483" s="2" t="s">
        <v>778</v>
      </c>
      <c r="C483">
        <f t="shared" si="21"/>
        <v>32735801</v>
      </c>
      <c r="E483" s="2" t="s">
        <v>978</v>
      </c>
      <c r="F483">
        <f t="shared" si="22"/>
        <v>0.81839502500000005</v>
      </c>
      <c r="G483">
        <f t="shared" si="23"/>
        <v>0.1060469</v>
      </c>
      <c r="H483" s="2" t="s">
        <v>979</v>
      </c>
    </row>
    <row r="484" spans="2:8" ht="18" x14ac:dyDescent="0.35">
      <c r="B484" s="2" t="s">
        <v>779</v>
      </c>
      <c r="C484">
        <f t="shared" si="21"/>
        <v>4241876</v>
      </c>
      <c r="E484" s="2" t="s">
        <v>979</v>
      </c>
      <c r="F484">
        <f t="shared" si="22"/>
        <v>0.1060469</v>
      </c>
      <c r="G484">
        <f t="shared" si="23"/>
        <v>0.52933002500000004</v>
      </c>
      <c r="H484" s="2" t="s">
        <v>980</v>
      </c>
    </row>
    <row r="485" spans="2:8" ht="18" x14ac:dyDescent="0.35">
      <c r="B485" s="2" t="s">
        <v>780</v>
      </c>
      <c r="C485">
        <f t="shared" si="21"/>
        <v>21173201</v>
      </c>
      <c r="E485" s="2" t="s">
        <v>980</v>
      </c>
      <c r="F485">
        <f t="shared" si="22"/>
        <v>0.52933002500000004</v>
      </c>
      <c r="G485">
        <f t="shared" si="23"/>
        <v>0.5824319</v>
      </c>
      <c r="H485" s="2" t="s">
        <v>981</v>
      </c>
    </row>
    <row r="486" spans="2:8" ht="18" x14ac:dyDescent="0.35">
      <c r="B486" s="2" t="s">
        <v>781</v>
      </c>
      <c r="C486">
        <f t="shared" si="21"/>
        <v>23297276</v>
      </c>
      <c r="E486" s="2" t="s">
        <v>981</v>
      </c>
      <c r="F486">
        <f t="shared" si="22"/>
        <v>0.5824319</v>
      </c>
      <c r="G486">
        <f t="shared" si="23"/>
        <v>0.35266502500000002</v>
      </c>
      <c r="H486" s="2" t="s">
        <v>982</v>
      </c>
    </row>
    <row r="487" spans="2:8" ht="18" x14ac:dyDescent="0.35">
      <c r="B487" s="2" t="s">
        <v>782</v>
      </c>
      <c r="C487">
        <f t="shared" si="21"/>
        <v>14106601</v>
      </c>
      <c r="E487" s="2" t="s">
        <v>982</v>
      </c>
      <c r="F487">
        <f t="shared" si="22"/>
        <v>0.35266502500000002</v>
      </c>
      <c r="G487">
        <f t="shared" si="23"/>
        <v>3.9216899999999999E-2</v>
      </c>
      <c r="H487" s="2" t="s">
        <v>983</v>
      </c>
    </row>
    <row r="488" spans="2:8" ht="18" x14ac:dyDescent="0.35">
      <c r="B488" s="2" t="s">
        <v>783</v>
      </c>
      <c r="C488">
        <f t="shared" si="21"/>
        <v>1568676</v>
      </c>
      <c r="E488" s="2" t="s">
        <v>983</v>
      </c>
      <c r="F488">
        <f t="shared" si="22"/>
        <v>3.9216899999999999E-2</v>
      </c>
      <c r="G488">
        <f t="shared" si="23"/>
        <v>0.78440002499999995</v>
      </c>
      <c r="H488" s="2" t="s">
        <v>984</v>
      </c>
    </row>
    <row r="489" spans="2:8" ht="18" x14ac:dyDescent="0.35">
      <c r="B489" s="2" t="s">
        <v>784</v>
      </c>
      <c r="C489">
        <f t="shared" si="21"/>
        <v>31376001</v>
      </c>
      <c r="E489" s="2" t="s">
        <v>984</v>
      </c>
      <c r="F489">
        <f t="shared" si="22"/>
        <v>0.78440002499999995</v>
      </c>
      <c r="G489">
        <f t="shared" si="23"/>
        <v>0.69240190000000001</v>
      </c>
      <c r="H489" s="2" t="s">
        <v>985</v>
      </c>
    </row>
    <row r="490" spans="2:8" ht="18" x14ac:dyDescent="0.35">
      <c r="B490" s="2" t="s">
        <v>785</v>
      </c>
      <c r="C490">
        <f t="shared" si="21"/>
        <v>27696076</v>
      </c>
      <c r="E490" s="2" t="s">
        <v>985</v>
      </c>
      <c r="F490">
        <f t="shared" si="22"/>
        <v>0.69240190000000001</v>
      </c>
      <c r="G490">
        <f t="shared" si="23"/>
        <v>0.160535025</v>
      </c>
      <c r="H490" s="2" t="s">
        <v>986</v>
      </c>
    </row>
    <row r="491" spans="2:8" ht="18" x14ac:dyDescent="0.35">
      <c r="B491" s="2" t="s">
        <v>786</v>
      </c>
      <c r="C491">
        <f t="shared" si="21"/>
        <v>6421401</v>
      </c>
      <c r="E491" s="2" t="s">
        <v>986</v>
      </c>
      <c r="F491">
        <f t="shared" si="22"/>
        <v>0.160535025</v>
      </c>
      <c r="G491">
        <f t="shared" si="23"/>
        <v>0.39798689999999998</v>
      </c>
      <c r="H491" s="2" t="s">
        <v>987</v>
      </c>
    </row>
    <row r="492" spans="2:8" ht="18" x14ac:dyDescent="0.35">
      <c r="B492" s="2" t="s">
        <v>787</v>
      </c>
      <c r="C492">
        <f t="shared" si="21"/>
        <v>15919476</v>
      </c>
      <c r="E492" s="2" t="s">
        <v>987</v>
      </c>
      <c r="F492">
        <f t="shared" si="22"/>
        <v>0.39798689999999998</v>
      </c>
      <c r="G492">
        <f t="shared" si="23"/>
        <v>0.25707002499999998</v>
      </c>
      <c r="H492" s="2" t="s">
        <v>988</v>
      </c>
    </row>
    <row r="493" spans="2:8" ht="18" x14ac:dyDescent="0.35">
      <c r="B493" s="2" t="s">
        <v>788</v>
      </c>
      <c r="C493">
        <f t="shared" si="21"/>
        <v>10282801</v>
      </c>
      <c r="E493" s="2" t="s">
        <v>988</v>
      </c>
      <c r="F493">
        <f t="shared" si="22"/>
        <v>0.25707002499999998</v>
      </c>
      <c r="G493">
        <f t="shared" si="23"/>
        <v>0.25197190000000003</v>
      </c>
      <c r="H493" s="2" t="s">
        <v>989</v>
      </c>
    </row>
    <row r="494" spans="2:8" ht="18" x14ac:dyDescent="0.35">
      <c r="B494" s="2" t="s">
        <v>789</v>
      </c>
      <c r="C494">
        <f t="shared" si="21"/>
        <v>10078876</v>
      </c>
      <c r="E494" s="2" t="s">
        <v>989</v>
      </c>
      <c r="F494">
        <f t="shared" si="22"/>
        <v>0.25197190000000003</v>
      </c>
      <c r="G494">
        <f t="shared" si="23"/>
        <v>0.89000502500000001</v>
      </c>
      <c r="H494" s="2" t="s">
        <v>990</v>
      </c>
    </row>
    <row r="495" spans="2:8" ht="18" x14ac:dyDescent="0.35">
      <c r="B495" s="2" t="s">
        <v>790</v>
      </c>
      <c r="C495">
        <f t="shared" si="21"/>
        <v>35600201</v>
      </c>
      <c r="E495" s="2" t="s">
        <v>990</v>
      </c>
      <c r="F495">
        <f t="shared" si="22"/>
        <v>0.89000502500000001</v>
      </c>
      <c r="G495">
        <f t="shared" si="23"/>
        <v>0.1903569</v>
      </c>
      <c r="H495" s="2" t="s">
        <v>991</v>
      </c>
    </row>
    <row r="496" spans="2:8" ht="18" x14ac:dyDescent="0.35">
      <c r="B496" s="2" t="s">
        <v>791</v>
      </c>
      <c r="C496">
        <f t="shared" si="21"/>
        <v>7614276</v>
      </c>
      <c r="E496" s="2" t="s">
        <v>991</v>
      </c>
      <c r="F496">
        <f t="shared" si="22"/>
        <v>0.1903569</v>
      </c>
      <c r="G496">
        <f t="shared" si="23"/>
        <v>0.51534002499999998</v>
      </c>
      <c r="H496" s="2" t="s">
        <v>992</v>
      </c>
    </row>
    <row r="497" spans="2:8" ht="18" x14ac:dyDescent="0.35">
      <c r="B497" s="2" t="s">
        <v>792</v>
      </c>
      <c r="C497">
        <f t="shared" si="21"/>
        <v>20613601</v>
      </c>
      <c r="E497" s="2" t="s">
        <v>992</v>
      </c>
      <c r="F497">
        <f t="shared" si="22"/>
        <v>0.51534002499999998</v>
      </c>
      <c r="G497">
        <f t="shared" si="23"/>
        <v>0.5891419</v>
      </c>
      <c r="H497" s="2" t="s">
        <v>993</v>
      </c>
    </row>
    <row r="498" spans="2:8" ht="18" x14ac:dyDescent="0.35">
      <c r="B498" s="2" t="s">
        <v>793</v>
      </c>
      <c r="C498">
        <f t="shared" si="21"/>
        <v>23565676</v>
      </c>
      <c r="E498" s="2" t="s">
        <v>993</v>
      </c>
      <c r="F498">
        <f t="shared" si="22"/>
        <v>0.5891419</v>
      </c>
      <c r="G498">
        <f t="shared" si="23"/>
        <v>0.82907502499999997</v>
      </c>
      <c r="H498" s="2" t="s">
        <v>994</v>
      </c>
    </row>
    <row r="499" spans="2:8" ht="18" x14ac:dyDescent="0.35">
      <c r="B499" s="2" t="s">
        <v>794</v>
      </c>
      <c r="C499">
        <f t="shared" si="21"/>
        <v>33163001</v>
      </c>
      <c r="E499" s="2" t="s">
        <v>994</v>
      </c>
      <c r="F499">
        <f t="shared" si="22"/>
        <v>0.82907502499999997</v>
      </c>
      <c r="G499">
        <f t="shared" si="23"/>
        <v>0.86432690000000001</v>
      </c>
      <c r="H499" s="2" t="s">
        <v>995</v>
      </c>
    </row>
    <row r="500" spans="2:8" ht="18" x14ac:dyDescent="0.35">
      <c r="B500" s="2" t="s">
        <v>795</v>
      </c>
      <c r="C500">
        <f t="shared" si="21"/>
        <v>34573076</v>
      </c>
      <c r="E500" s="2" t="s">
        <v>995</v>
      </c>
      <c r="F500">
        <f t="shared" si="22"/>
        <v>0.86432690000000001</v>
      </c>
      <c r="G500">
        <f t="shared" si="23"/>
        <v>0.367210025</v>
      </c>
      <c r="H500" s="2" t="s">
        <v>996</v>
      </c>
    </row>
    <row r="501" spans="2:8" ht="18" x14ac:dyDescent="0.35">
      <c r="B501" s="2" t="s">
        <v>796</v>
      </c>
      <c r="C501">
        <f t="shared" si="21"/>
        <v>14688401</v>
      </c>
      <c r="E501" s="2" t="s">
        <v>996</v>
      </c>
      <c r="F501">
        <f t="shared" si="22"/>
        <v>0.367210025</v>
      </c>
      <c r="G501">
        <f t="shared" si="23"/>
        <v>7.1911900000000001E-2</v>
      </c>
      <c r="H501" s="2" t="s">
        <v>997</v>
      </c>
    </row>
    <row r="502" spans="2:8" ht="18" x14ac:dyDescent="0.35">
      <c r="B502" s="2" t="s">
        <v>797</v>
      </c>
      <c r="C502">
        <f t="shared" si="21"/>
        <v>2876476</v>
      </c>
      <c r="E502" s="2" t="s">
        <v>997</v>
      </c>
      <c r="F502">
        <f t="shared" si="22"/>
        <v>7.1911900000000001E-2</v>
      </c>
      <c r="G502">
        <f t="shared" si="23"/>
        <v>0.10574502500000001</v>
      </c>
      <c r="H502" s="2" t="s">
        <v>998</v>
      </c>
    </row>
    <row r="503" spans="2:8" ht="18" x14ac:dyDescent="0.35">
      <c r="B503" s="2" t="s">
        <v>798</v>
      </c>
      <c r="C503">
        <f t="shared" si="21"/>
        <v>4229801</v>
      </c>
      <c r="E503" s="2" t="s">
        <v>998</v>
      </c>
      <c r="F503">
        <f t="shared" si="22"/>
        <v>0.10574502500000001</v>
      </c>
      <c r="G503">
        <f t="shared" si="23"/>
        <v>0.50789689999999998</v>
      </c>
      <c r="H503" s="2" t="s">
        <v>999</v>
      </c>
    </row>
    <row r="504" spans="2:8" ht="18" x14ac:dyDescent="0.35">
      <c r="B504" s="2" t="s">
        <v>799</v>
      </c>
      <c r="C504">
        <f t="shared" si="21"/>
        <v>20315876</v>
      </c>
      <c r="E504" s="2" t="s">
        <v>999</v>
      </c>
      <c r="F504">
        <f t="shared" si="22"/>
        <v>0.50789689999999998</v>
      </c>
      <c r="G504">
        <f t="shared" si="23"/>
        <v>6.0680024999999999E-2</v>
      </c>
      <c r="H504" s="2" t="s">
        <v>1000</v>
      </c>
    </row>
    <row r="505" spans="2:8" ht="18" x14ac:dyDescent="0.35">
      <c r="B505" s="2" t="s">
        <v>800</v>
      </c>
      <c r="C505">
        <f t="shared" si="21"/>
        <v>2427201</v>
      </c>
      <c r="E505" s="2" t="s">
        <v>1000</v>
      </c>
      <c r="F505">
        <f t="shared" si="22"/>
        <v>6.0680024999999999E-2</v>
      </c>
      <c r="G505">
        <f t="shared" si="23"/>
        <v>0.3082819</v>
      </c>
      <c r="H505" s="2" t="s">
        <v>1001</v>
      </c>
    </row>
    <row r="506" spans="2:8" ht="18" x14ac:dyDescent="0.35">
      <c r="B506" s="2" t="s">
        <v>801</v>
      </c>
      <c r="C506">
        <f t="shared" si="21"/>
        <v>12331276</v>
      </c>
      <c r="E506" s="2" t="s">
        <v>1001</v>
      </c>
      <c r="F506">
        <f t="shared" si="22"/>
        <v>0.3082819</v>
      </c>
      <c r="G506">
        <f t="shared" si="23"/>
        <v>0.88801502499999996</v>
      </c>
      <c r="H506" s="2" t="s">
        <v>1002</v>
      </c>
    </row>
    <row r="507" spans="2:8" ht="18" x14ac:dyDescent="0.35">
      <c r="B507" s="2" t="s">
        <v>802</v>
      </c>
      <c r="C507">
        <f t="shared" si="21"/>
        <v>35520601</v>
      </c>
      <c r="E507" s="2" t="s">
        <v>1002</v>
      </c>
      <c r="F507">
        <f t="shared" si="22"/>
        <v>0.88801502499999996</v>
      </c>
      <c r="G507">
        <f t="shared" si="23"/>
        <v>4.9066899999999997E-2</v>
      </c>
      <c r="H507" s="2" t="s">
        <v>1003</v>
      </c>
    </row>
    <row r="508" spans="2:8" ht="18" x14ac:dyDescent="0.35">
      <c r="B508" s="2" t="s">
        <v>803</v>
      </c>
      <c r="C508">
        <f t="shared" si="21"/>
        <v>1962676</v>
      </c>
      <c r="E508" s="2" t="s">
        <v>1003</v>
      </c>
      <c r="F508">
        <f t="shared" si="22"/>
        <v>4.9066899999999997E-2</v>
      </c>
      <c r="G508">
        <f t="shared" si="23"/>
        <v>0.48375002499999997</v>
      </c>
      <c r="H508" s="2" t="s">
        <v>1004</v>
      </c>
    </row>
    <row r="509" spans="2:8" ht="18" x14ac:dyDescent="0.35">
      <c r="B509" s="2" t="s">
        <v>804</v>
      </c>
      <c r="C509">
        <f t="shared" si="21"/>
        <v>19350001</v>
      </c>
      <c r="E509" s="2" t="s">
        <v>1004</v>
      </c>
      <c r="F509">
        <f t="shared" si="22"/>
        <v>0.48375002499999997</v>
      </c>
      <c r="G509">
        <f t="shared" si="23"/>
        <v>0</v>
      </c>
      <c r="H509" s="2" t="s">
        <v>1005</v>
      </c>
    </row>
  </sheetData>
  <mergeCells count="2">
    <mergeCell ref="B4:C4"/>
    <mergeCell ref="J9:K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workbookViewId="0">
      <selection activeCell="M1" sqref="M1:M1048576"/>
    </sheetView>
  </sheetViews>
  <sheetFormatPr defaultColWidth="8.85546875" defaultRowHeight="15" x14ac:dyDescent="0.25"/>
  <sheetData>
    <row r="1" spans="1:20" ht="18.75" x14ac:dyDescent="0.3">
      <c r="A1">
        <v>0.72549126126870256</v>
      </c>
      <c r="D1" s="15"/>
      <c r="E1" s="15"/>
      <c r="F1" s="15"/>
      <c r="G1" s="15"/>
      <c r="H1" s="15"/>
      <c r="M1">
        <v>0.69120178043102887</v>
      </c>
      <c r="P1" s="15"/>
      <c r="Q1" s="15"/>
      <c r="R1" s="15"/>
      <c r="S1" s="15"/>
      <c r="T1" s="15"/>
    </row>
    <row r="2" spans="1:20" x14ac:dyDescent="0.25">
      <c r="A2">
        <v>0.67216778971766888</v>
      </c>
      <c r="E2" s="14"/>
      <c r="M2">
        <v>3.334464228823137</v>
      </c>
      <c r="Q2" s="14"/>
    </row>
    <row r="3" spans="1:20" x14ac:dyDescent="0.25">
      <c r="A3">
        <v>0.88742188354357088</v>
      </c>
      <c r="C3" s="2"/>
      <c r="E3" s="2"/>
      <c r="F3" s="2"/>
      <c r="G3" s="2"/>
      <c r="M3">
        <v>1.8826485741460459</v>
      </c>
      <c r="O3" s="20"/>
      <c r="Q3" s="20"/>
      <c r="R3" s="20"/>
      <c r="S3" s="20"/>
    </row>
    <row r="4" spans="1:20" x14ac:dyDescent="0.25">
      <c r="A4">
        <v>0.517473216481251</v>
      </c>
      <c r="C4" s="2"/>
      <c r="M4">
        <v>2.5631229789818191</v>
      </c>
      <c r="O4" s="20"/>
    </row>
    <row r="5" spans="1:20" x14ac:dyDescent="0.25">
      <c r="A5">
        <v>0.97256797006239326</v>
      </c>
      <c r="C5" s="1" t="s">
        <v>1042</v>
      </c>
      <c r="D5">
        <f>AVERAGE(A1:A70)</f>
        <v>0.45471392970541963</v>
      </c>
      <c r="M5">
        <v>3.62514784717784</v>
      </c>
      <c r="O5" s="1" t="s">
        <v>1042</v>
      </c>
    </row>
    <row r="6" spans="1:20" x14ac:dyDescent="0.25">
      <c r="A6">
        <v>0.71007288152758141</v>
      </c>
      <c r="M6">
        <v>1.396740891971332</v>
      </c>
    </row>
    <row r="7" spans="1:20" x14ac:dyDescent="0.25">
      <c r="A7">
        <v>0.77600467059914968</v>
      </c>
      <c r="D7" s="25" t="s">
        <v>1051</v>
      </c>
      <c r="E7" s="25"/>
      <c r="F7" s="25"/>
      <c r="G7" s="25"/>
      <c r="M7">
        <v>0.76266820813404357</v>
      </c>
      <c r="P7" s="25" t="s">
        <v>1051</v>
      </c>
      <c r="Q7" s="25"/>
      <c r="R7" s="25"/>
      <c r="S7" s="25"/>
    </row>
    <row r="8" spans="1:20" x14ac:dyDescent="0.25">
      <c r="A8">
        <v>0.3172363974332868</v>
      </c>
      <c r="D8" s="14" t="s">
        <v>1043</v>
      </c>
      <c r="E8">
        <f>MAX(A1:A70)</f>
        <v>0.97332158265171598</v>
      </c>
      <c r="M8">
        <v>0.79021962547421831</v>
      </c>
      <c r="P8" s="14" t="s">
        <v>1043</v>
      </c>
    </row>
    <row r="9" spans="1:20" x14ac:dyDescent="0.25">
      <c r="A9">
        <v>0.17102328685070467</v>
      </c>
      <c r="D9" s="14" t="s">
        <v>1044</v>
      </c>
      <c r="E9">
        <f>MIN(A1:A70)</f>
        <v>2.0285001699908878E-2</v>
      </c>
      <c r="M9">
        <v>0.66614428580414387</v>
      </c>
      <c r="P9" s="14" t="s">
        <v>1044</v>
      </c>
    </row>
    <row r="10" spans="1:20" x14ac:dyDescent="0.25">
      <c r="A10">
        <v>0.58477980769383053</v>
      </c>
      <c r="D10" s="14" t="s">
        <v>1045</v>
      </c>
      <c r="E10">
        <f>ROUNDUP(E8,0)-ROUNDDOWN(E9,0)</f>
        <v>1</v>
      </c>
      <c r="M10">
        <v>3.8266424320986459</v>
      </c>
      <c r="P10" s="14" t="s">
        <v>1045</v>
      </c>
    </row>
    <row r="11" spans="1:20" x14ac:dyDescent="0.25">
      <c r="A11">
        <v>0.61928084341164502</v>
      </c>
      <c r="D11" s="14" t="s">
        <v>1021</v>
      </c>
      <c r="E11">
        <f>COUNT(A1:A70)</f>
        <v>70</v>
      </c>
      <c r="M11">
        <v>4.577023122851446</v>
      </c>
      <c r="P11" s="14" t="s">
        <v>1021</v>
      </c>
    </row>
    <row r="12" spans="1:20" x14ac:dyDescent="0.25">
      <c r="A12">
        <v>0.87204252208909949</v>
      </c>
      <c r="D12" s="14" t="s">
        <v>1046</v>
      </c>
      <c r="E12">
        <f>SQRT(E11)</f>
        <v>8.3666002653407556</v>
      </c>
      <c r="F12" t="s">
        <v>1047</v>
      </c>
      <c r="M12">
        <v>4.4457229458984662</v>
      </c>
      <c r="P12" s="14" t="s">
        <v>1046</v>
      </c>
      <c r="R12" t="s">
        <v>1047</v>
      </c>
    </row>
    <row r="13" spans="1:20" x14ac:dyDescent="0.25">
      <c r="A13">
        <v>0.18960655543868687</v>
      </c>
      <c r="D13" s="14" t="s">
        <v>1048</v>
      </c>
      <c r="E13">
        <f>E10/ROUND(E12,0)</f>
        <v>0.125</v>
      </c>
      <c r="M13">
        <v>0.7589050235546374</v>
      </c>
      <c r="P13" s="14" t="s">
        <v>1048</v>
      </c>
    </row>
    <row r="14" spans="1:20" x14ac:dyDescent="0.25">
      <c r="A14">
        <v>0.222009986238104</v>
      </c>
      <c r="M14">
        <v>4.9033956769001552</v>
      </c>
    </row>
    <row r="15" spans="1:20" x14ac:dyDescent="0.25">
      <c r="A15">
        <v>0.58438660395023501</v>
      </c>
      <c r="D15" s="14" t="s">
        <v>1049</v>
      </c>
      <c r="E15" s="2" t="s">
        <v>1036</v>
      </c>
      <c r="F15" s="2" t="s">
        <v>1037</v>
      </c>
      <c r="G15" s="2" t="s">
        <v>1050</v>
      </c>
      <c r="M15">
        <v>0.26015726516974258</v>
      </c>
      <c r="P15" s="14" t="s">
        <v>1049</v>
      </c>
      <c r="Q15" s="20" t="s">
        <v>1036</v>
      </c>
      <c r="R15" s="20" t="s">
        <v>1037</v>
      </c>
      <c r="S15" s="20" t="s">
        <v>1050</v>
      </c>
    </row>
    <row r="16" spans="1:20" x14ac:dyDescent="0.25">
      <c r="A16">
        <v>3.5127733932072913E-2</v>
      </c>
      <c r="D16">
        <v>1</v>
      </c>
      <c r="E16" s="3">
        <f>ROUND(E9,0)</f>
        <v>0</v>
      </c>
      <c r="F16" s="3">
        <f>E16+$E$13</f>
        <v>0.125</v>
      </c>
      <c r="G16" s="3">
        <f>COUNTIFS($A$1:$A$70,"&gt;="&amp;E16,$A$1:$A$70,"&lt;="&amp;F16)</f>
        <v>10</v>
      </c>
      <c r="M16">
        <v>1.5767322928693195</v>
      </c>
      <c r="P16">
        <v>1</v>
      </c>
      <c r="Q16" s="19"/>
      <c r="R16" s="19"/>
      <c r="S16" s="19"/>
    </row>
    <row r="17" spans="1:19" x14ac:dyDescent="0.25">
      <c r="A17">
        <v>0.23622677473346232</v>
      </c>
      <c r="D17">
        <v>2</v>
      </c>
      <c r="E17" s="3">
        <f>F16</f>
        <v>0.125</v>
      </c>
      <c r="F17" s="3">
        <f t="shared" ref="F17:F23" si="0">E17+$E$13</f>
        <v>0.25</v>
      </c>
      <c r="G17" s="3">
        <f t="shared" ref="G17:G23" si="1">COUNTIFS($A$1:$A$70,"&gt;="&amp;E17,$A$1:$A$70,"&lt;="&amp;F17)</f>
        <v>16</v>
      </c>
      <c r="M17">
        <v>1.6825636376634061</v>
      </c>
      <c r="P17">
        <v>2</v>
      </c>
      <c r="Q17" s="19"/>
      <c r="R17" s="19"/>
      <c r="S17" s="19"/>
    </row>
    <row r="18" spans="1:19" x14ac:dyDescent="0.25">
      <c r="A18">
        <v>0.64872643781999995</v>
      </c>
      <c r="D18">
        <v>3</v>
      </c>
      <c r="E18" s="3">
        <f t="shared" ref="E18:E23" si="2">F17</f>
        <v>0.25</v>
      </c>
      <c r="F18" s="3">
        <f t="shared" si="0"/>
        <v>0.375</v>
      </c>
      <c r="G18" s="3">
        <f t="shared" si="1"/>
        <v>6</v>
      </c>
      <c r="M18">
        <v>1.7122145842114485</v>
      </c>
      <c r="P18">
        <v>3</v>
      </c>
      <c r="Q18" s="19"/>
      <c r="R18" s="19"/>
      <c r="S18" s="19"/>
    </row>
    <row r="19" spans="1:19" x14ac:dyDescent="0.25">
      <c r="A19">
        <v>0.61237568074091997</v>
      </c>
      <c r="D19">
        <v>4</v>
      </c>
      <c r="E19" s="3">
        <f t="shared" si="2"/>
        <v>0.375</v>
      </c>
      <c r="F19" s="3">
        <f t="shared" si="0"/>
        <v>0.5</v>
      </c>
      <c r="G19" s="3">
        <f t="shared" si="1"/>
        <v>6</v>
      </c>
      <c r="M19">
        <v>4.6624725297076859</v>
      </c>
      <c r="P19">
        <v>4</v>
      </c>
      <c r="Q19" s="19"/>
      <c r="R19" s="19"/>
      <c r="S19" s="19"/>
    </row>
    <row r="20" spans="1:19" x14ac:dyDescent="0.25">
      <c r="A20">
        <v>0.60351161111275797</v>
      </c>
      <c r="D20">
        <v>5</v>
      </c>
      <c r="E20" s="3">
        <f t="shared" si="2"/>
        <v>0.5</v>
      </c>
      <c r="F20" s="3">
        <f t="shared" si="0"/>
        <v>0.625</v>
      </c>
      <c r="G20" s="3">
        <f t="shared" si="1"/>
        <v>7</v>
      </c>
      <c r="M20">
        <v>3.5340609722859373</v>
      </c>
      <c r="P20">
        <v>5</v>
      </c>
      <c r="Q20" s="19"/>
      <c r="R20" s="19"/>
      <c r="S20" s="19"/>
    </row>
    <row r="21" spans="1:19" x14ac:dyDescent="0.25">
      <c r="A21">
        <v>0.36996998933797698</v>
      </c>
      <c r="D21">
        <v>6</v>
      </c>
      <c r="E21" s="3">
        <f t="shared" si="2"/>
        <v>0.625</v>
      </c>
      <c r="F21" s="3">
        <f t="shared" si="0"/>
        <v>0.75</v>
      </c>
      <c r="G21" s="3">
        <f t="shared" si="1"/>
        <v>12</v>
      </c>
      <c r="M21">
        <v>1.855633009739972</v>
      </c>
      <c r="P21">
        <v>6</v>
      </c>
      <c r="Q21" s="19"/>
      <c r="R21" s="19"/>
      <c r="S21" s="19"/>
    </row>
    <row r="22" spans="1:19" x14ac:dyDescent="0.25">
      <c r="A22">
        <v>0.3362786887646293</v>
      </c>
      <c r="D22">
        <v>7</v>
      </c>
      <c r="E22" s="3">
        <f t="shared" si="2"/>
        <v>0.75</v>
      </c>
      <c r="F22" s="3">
        <f t="shared" si="0"/>
        <v>0.875</v>
      </c>
      <c r="G22" s="3">
        <f t="shared" si="1"/>
        <v>9</v>
      </c>
      <c r="M22">
        <v>1.0296188366973902</v>
      </c>
      <c r="P22">
        <v>7</v>
      </c>
      <c r="Q22" s="19"/>
      <c r="R22" s="19"/>
      <c r="S22" s="19"/>
    </row>
    <row r="23" spans="1:19" x14ac:dyDescent="0.25">
      <c r="A23">
        <v>0.17030731829572501</v>
      </c>
      <c r="D23">
        <v>8</v>
      </c>
      <c r="E23" s="3">
        <f t="shared" si="2"/>
        <v>0.875</v>
      </c>
      <c r="F23" s="3">
        <f t="shared" si="0"/>
        <v>1</v>
      </c>
      <c r="G23" s="3">
        <f t="shared" si="1"/>
        <v>4</v>
      </c>
      <c r="M23">
        <v>0.23071022696285304</v>
      </c>
      <c r="P23">
        <v>8</v>
      </c>
      <c r="Q23" s="19">
        <f t="shared" ref="Q23" si="3">R22</f>
        <v>0</v>
      </c>
      <c r="R23" s="19">
        <f t="shared" ref="R23" si="4">Q23+$E$13</f>
        <v>0.125</v>
      </c>
      <c r="S23" s="19">
        <f t="shared" ref="S23" si="5">COUNTIFS($A$1:$A$70,"&gt;="&amp;Q23,$A$1:$A$70,"&lt;="&amp;R23)</f>
        <v>10</v>
      </c>
    </row>
    <row r="24" spans="1:19" x14ac:dyDescent="0.25">
      <c r="A24">
        <v>7.4911584746450099E-2</v>
      </c>
      <c r="M24">
        <v>2.0865938003409203</v>
      </c>
    </row>
    <row r="25" spans="1:19" x14ac:dyDescent="0.25">
      <c r="A25">
        <v>0.17378534066044682</v>
      </c>
      <c r="M25">
        <v>2.1186218341320933</v>
      </c>
    </row>
    <row r="26" spans="1:19" x14ac:dyDescent="0.25">
      <c r="A26">
        <v>0.13186838102587983</v>
      </c>
      <c r="M26">
        <v>3.048281518449409</v>
      </c>
    </row>
    <row r="27" spans="1:19" x14ac:dyDescent="0.25">
      <c r="A27">
        <v>0.92155043985637641</v>
      </c>
      <c r="M27">
        <v>2.0551644433429548</v>
      </c>
    </row>
    <row r="28" spans="1:19" x14ac:dyDescent="0.25">
      <c r="A28">
        <v>0.231209386861951</v>
      </c>
      <c r="M28">
        <v>2.4328683288459962</v>
      </c>
    </row>
    <row r="29" spans="1:19" x14ac:dyDescent="0.25">
      <c r="A29">
        <v>0.19588566957751999</v>
      </c>
      <c r="M29">
        <v>3.3884331878591083</v>
      </c>
    </row>
    <row r="30" spans="1:19" x14ac:dyDescent="0.25">
      <c r="A30">
        <v>0.80908645846587346</v>
      </c>
      <c r="M30">
        <v>1.4731086722056541</v>
      </c>
    </row>
    <row r="31" spans="1:19" x14ac:dyDescent="0.25">
      <c r="A31">
        <v>9.8427364354945257E-2</v>
      </c>
      <c r="M31">
        <v>4.8010490504333814E-2</v>
      </c>
    </row>
    <row r="32" spans="1:19" x14ac:dyDescent="0.25">
      <c r="A32">
        <v>0.86165793002228419</v>
      </c>
      <c r="M32">
        <v>1.4226056979278883</v>
      </c>
    </row>
    <row r="33" spans="1:13" x14ac:dyDescent="0.25">
      <c r="A33">
        <v>0.38584418521111152</v>
      </c>
      <c r="M33">
        <v>4.7379647186081844</v>
      </c>
    </row>
    <row r="34" spans="1:13" x14ac:dyDescent="0.25">
      <c r="A34">
        <v>0.14470209589977001</v>
      </c>
      <c r="M34">
        <v>1.8204672509156667</v>
      </c>
    </row>
    <row r="35" spans="1:13" x14ac:dyDescent="0.25">
      <c r="A35">
        <v>0.3052327224443202</v>
      </c>
      <c r="M35">
        <v>2.6124270677866401</v>
      </c>
    </row>
    <row r="36" spans="1:13" x14ac:dyDescent="0.25">
      <c r="A36">
        <v>8.16904603045253E-2</v>
      </c>
      <c r="M36">
        <v>0.13433416087079986</v>
      </c>
    </row>
    <row r="37" spans="1:13" x14ac:dyDescent="0.25">
      <c r="A37">
        <v>0.1426154854266416</v>
      </c>
      <c r="M37">
        <v>0.5889043570856678</v>
      </c>
    </row>
    <row r="38" spans="1:13" x14ac:dyDescent="0.25">
      <c r="A38">
        <v>4.2661998249451494E-2</v>
      </c>
      <c r="M38">
        <v>3.919594861558199</v>
      </c>
    </row>
    <row r="39" spans="1:13" x14ac:dyDescent="0.25">
      <c r="A39">
        <v>0.70569696436424489</v>
      </c>
      <c r="M39">
        <v>0.76059910080000348</v>
      </c>
    </row>
    <row r="40" spans="1:13" x14ac:dyDescent="0.25">
      <c r="A40">
        <v>0.11611580995626158</v>
      </c>
      <c r="M40">
        <v>1.6818234204661997</v>
      </c>
    </row>
    <row r="41" spans="1:13" x14ac:dyDescent="0.25">
      <c r="A41">
        <v>0.30342246783170534</v>
      </c>
      <c r="M41">
        <v>1.2251032969580584</v>
      </c>
    </row>
    <row r="42" spans="1:13" x14ac:dyDescent="0.25">
      <c r="A42">
        <v>0.74652957007192344</v>
      </c>
      <c r="M42">
        <v>3.1289606153109739</v>
      </c>
    </row>
    <row r="43" spans="1:13" x14ac:dyDescent="0.25">
      <c r="A43">
        <v>0.97332158265171598</v>
      </c>
      <c r="M43">
        <v>8.8781279285135573E-2</v>
      </c>
    </row>
    <row r="44" spans="1:13" x14ac:dyDescent="0.25">
      <c r="A44">
        <v>0.46611563087368124</v>
      </c>
      <c r="M44">
        <v>4.149529104187125</v>
      </c>
    </row>
    <row r="45" spans="1:13" x14ac:dyDescent="0.25">
      <c r="A45">
        <v>0.81481290923484162</v>
      </c>
      <c r="M45">
        <v>4.0906367848145013</v>
      </c>
    </row>
    <row r="46" spans="1:13" x14ac:dyDescent="0.25">
      <c r="A46">
        <v>0.15629850147086233</v>
      </c>
      <c r="M46">
        <v>1.4543520063763349</v>
      </c>
    </row>
    <row r="47" spans="1:13" x14ac:dyDescent="0.25">
      <c r="A47">
        <v>0.69814923504776605</v>
      </c>
      <c r="M47">
        <v>1.1700811729410328</v>
      </c>
    </row>
    <row r="48" spans="1:13" x14ac:dyDescent="0.25">
      <c r="A48">
        <v>0.12442983897825255</v>
      </c>
      <c r="M48">
        <v>0.5211306691768014</v>
      </c>
    </row>
    <row r="49" spans="1:13" x14ac:dyDescent="0.25">
      <c r="A49">
        <v>8.1479380227392206E-2</v>
      </c>
      <c r="M49">
        <v>4.4070383657413821</v>
      </c>
    </row>
    <row r="50" spans="1:13" x14ac:dyDescent="0.25">
      <c r="A50">
        <v>0.84143024105194264</v>
      </c>
      <c r="M50">
        <v>0.64648504454411226</v>
      </c>
    </row>
    <row r="51" spans="1:13" x14ac:dyDescent="0.25">
      <c r="A51">
        <v>4.6889801411008403E-2</v>
      </c>
      <c r="M51">
        <v>0.71952208996595268</v>
      </c>
    </row>
    <row r="52" spans="1:13" x14ac:dyDescent="0.25">
      <c r="A52">
        <v>0.74688807493890708</v>
      </c>
      <c r="M52">
        <v>3.3113156096431693</v>
      </c>
    </row>
    <row r="53" spans="1:13" x14ac:dyDescent="0.25">
      <c r="A53">
        <v>0.76654798604603536</v>
      </c>
      <c r="M53">
        <v>1.7385227755138239</v>
      </c>
    </row>
    <row r="54" spans="1:13" x14ac:dyDescent="0.25">
      <c r="A54">
        <v>0.72627780161302058</v>
      </c>
      <c r="M54">
        <v>3.0643911348856854</v>
      </c>
    </row>
    <row r="55" spans="1:13" x14ac:dyDescent="0.25">
      <c r="A55">
        <v>0.76420353739920655</v>
      </c>
      <c r="M55">
        <v>0.55527007496313452</v>
      </c>
    </row>
    <row r="56" spans="1:13" x14ac:dyDescent="0.25">
      <c r="A56">
        <v>0.7008713937427492</v>
      </c>
      <c r="M56">
        <v>0.11428145305229842</v>
      </c>
    </row>
    <row r="57" spans="1:13" x14ac:dyDescent="0.25">
      <c r="A57">
        <v>2.0285001699908878E-2</v>
      </c>
      <c r="M57">
        <v>3.5406543525195437</v>
      </c>
    </row>
    <row r="58" spans="1:13" x14ac:dyDescent="0.25">
      <c r="A58">
        <v>0.18229550961694607</v>
      </c>
      <c r="M58">
        <v>1.9149028991962243</v>
      </c>
    </row>
    <row r="59" spans="1:13" x14ac:dyDescent="0.25">
      <c r="A59">
        <v>0.15767980000000001</v>
      </c>
      <c r="M59">
        <v>4.1039378916833851</v>
      </c>
    </row>
    <row r="60" spans="1:13" x14ac:dyDescent="0.25">
      <c r="A60">
        <v>0.65754674999999996</v>
      </c>
      <c r="M60">
        <v>1.9020436087185966</v>
      </c>
    </row>
    <row r="61" spans="1:13" x14ac:dyDescent="0.25">
      <c r="A61">
        <v>0.64564356000000001</v>
      </c>
      <c r="M61">
        <v>3.0777477593652631</v>
      </c>
    </row>
    <row r="62" spans="1:13" x14ac:dyDescent="0.25">
      <c r="A62">
        <v>0.59679669999999996</v>
      </c>
      <c r="M62">
        <v>2.2113356888284583</v>
      </c>
    </row>
    <row r="63" spans="1:13" x14ac:dyDescent="0.25">
      <c r="A63">
        <v>0.35324345000000001</v>
      </c>
      <c r="M63">
        <v>2.3398694967000875</v>
      </c>
    </row>
    <row r="64" spans="1:13" x14ac:dyDescent="0.25">
      <c r="A64">
        <v>0.15436543599999999</v>
      </c>
      <c r="M64">
        <v>3.0909698726381274</v>
      </c>
    </row>
    <row r="65" spans="1:13" x14ac:dyDescent="0.25">
      <c r="A65">
        <v>0.78665700000000005</v>
      </c>
      <c r="M65">
        <v>2.3041342614088043</v>
      </c>
    </row>
    <row r="66" spans="1:13" x14ac:dyDescent="0.25">
      <c r="A66">
        <v>0.234245654</v>
      </c>
      <c r="M66">
        <v>3.9903699257460974</v>
      </c>
    </row>
    <row r="67" spans="1:13" x14ac:dyDescent="0.25">
      <c r="A67">
        <v>0.45646451999999998</v>
      </c>
      <c r="M67">
        <v>1.8553295885106413</v>
      </c>
    </row>
    <row r="68" spans="1:13" x14ac:dyDescent="0.25">
      <c r="A68">
        <v>0.45734200000000003</v>
      </c>
      <c r="M68">
        <v>2.0241169588975532</v>
      </c>
    </row>
    <row r="69" spans="1:13" x14ac:dyDescent="0.25">
      <c r="A69">
        <v>0.456474357</v>
      </c>
      <c r="M69">
        <v>1.7631288062505672</v>
      </c>
    </row>
    <row r="70" spans="1:13" x14ac:dyDescent="0.25">
      <c r="A70">
        <v>0.45623520000000001</v>
      </c>
      <c r="M70">
        <v>3.0227394397909575</v>
      </c>
    </row>
  </sheetData>
  <mergeCells count="2">
    <mergeCell ref="D7:G7"/>
    <mergeCell ref="P7:S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workbookViewId="0">
      <selection activeCell="P1" sqref="P1:T1"/>
    </sheetView>
  </sheetViews>
  <sheetFormatPr defaultColWidth="8.85546875" defaultRowHeight="15" x14ac:dyDescent="0.25"/>
  <sheetData>
    <row r="1" spans="1:20" ht="18.75" x14ac:dyDescent="0.3">
      <c r="D1" s="24" t="s">
        <v>1065</v>
      </c>
      <c r="E1" s="24"/>
      <c r="F1" s="24"/>
      <c r="G1" s="24"/>
      <c r="H1" s="24"/>
      <c r="P1" s="24" t="s">
        <v>1041</v>
      </c>
      <c r="Q1" s="24"/>
      <c r="R1" s="24"/>
      <c r="S1" s="24"/>
      <c r="T1" s="24"/>
    </row>
    <row r="2" spans="1:20" x14ac:dyDescent="0.25">
      <c r="E2" s="14" t="s">
        <v>1021</v>
      </c>
      <c r="F2">
        <v>60</v>
      </c>
      <c r="Q2" s="14" t="s">
        <v>1021</v>
      </c>
      <c r="R2">
        <v>60</v>
      </c>
    </row>
    <row r="3" spans="1:20" ht="18" x14ac:dyDescent="0.35">
      <c r="A3" s="2" t="s">
        <v>1022</v>
      </c>
      <c r="B3" s="2" t="s">
        <v>1023</v>
      </c>
      <c r="C3" s="2" t="s">
        <v>1024</v>
      </c>
      <c r="D3" s="2" t="s">
        <v>1025</v>
      </c>
      <c r="E3" s="2" t="s">
        <v>1026</v>
      </c>
      <c r="F3" s="2" t="s">
        <v>1027</v>
      </c>
      <c r="G3" s="2" t="s">
        <v>1028</v>
      </c>
      <c r="M3" s="20" t="s">
        <v>1022</v>
      </c>
      <c r="N3" s="20" t="s">
        <v>1023</v>
      </c>
      <c r="O3" s="20" t="s">
        <v>1024</v>
      </c>
      <c r="P3" s="20" t="s">
        <v>1025</v>
      </c>
      <c r="Q3" s="20" t="s">
        <v>1026</v>
      </c>
      <c r="R3" s="20" t="s">
        <v>1027</v>
      </c>
      <c r="S3" s="20" t="s">
        <v>1028</v>
      </c>
    </row>
    <row r="4" spans="1:20" x14ac:dyDescent="0.25">
      <c r="B4">
        <v>0</v>
      </c>
      <c r="C4" s="2"/>
      <c r="D4" s="2"/>
      <c r="O4" s="20"/>
      <c r="P4" s="20"/>
    </row>
    <row r="5" spans="1:20" x14ac:dyDescent="0.25">
      <c r="A5" s="3">
        <v>1</v>
      </c>
      <c r="B5">
        <f>A5/COUNT($D$5:$D$74)</f>
        <v>1.4285714285714285E-2</v>
      </c>
      <c r="C5">
        <v>0.72549126126870256</v>
      </c>
      <c r="D5">
        <v>2.0285001699908878E-2</v>
      </c>
      <c r="E5">
        <f>D5</f>
        <v>2.0285001699908878E-2</v>
      </c>
      <c r="F5">
        <f>B5-E5</f>
        <v>-5.9992874141945925E-3</v>
      </c>
      <c r="G5">
        <f>E5-B4</f>
        <v>2.0285001699908878E-2</v>
      </c>
      <c r="M5" s="19">
        <v>1</v>
      </c>
    </row>
    <row r="6" spans="1:20" x14ac:dyDescent="0.25">
      <c r="A6" s="3">
        <v>2</v>
      </c>
      <c r="B6">
        <f t="shared" ref="B6:B69" si="0">A6/COUNT($D$5:$D$74)</f>
        <v>2.8571428571428571E-2</v>
      </c>
      <c r="C6">
        <v>0.67216778971766888</v>
      </c>
      <c r="D6">
        <v>3.5127733932072913E-2</v>
      </c>
      <c r="E6">
        <f t="shared" ref="E6:E69" si="1">D6</f>
        <v>3.5127733932072913E-2</v>
      </c>
      <c r="F6">
        <f t="shared" ref="F6:F69" si="2">B6-E6</f>
        <v>-6.5563053606443426E-3</v>
      </c>
      <c r="G6">
        <f t="shared" ref="G6:G69" si="3">E6-B5</f>
        <v>2.084201964635863E-2</v>
      </c>
      <c r="M6" s="19">
        <v>2</v>
      </c>
    </row>
    <row r="7" spans="1:20" x14ac:dyDescent="0.25">
      <c r="A7" s="3">
        <v>3</v>
      </c>
      <c r="B7">
        <f t="shared" si="0"/>
        <v>4.2857142857142858E-2</v>
      </c>
      <c r="C7">
        <v>0.88742188354357088</v>
      </c>
      <c r="D7">
        <v>4.2661998249451494E-2</v>
      </c>
      <c r="E7">
        <f t="shared" si="1"/>
        <v>4.2661998249451494E-2</v>
      </c>
      <c r="F7">
        <f t="shared" si="2"/>
        <v>1.9514460769136377E-4</v>
      </c>
      <c r="G7">
        <f t="shared" si="3"/>
        <v>1.4090569678022923E-2</v>
      </c>
      <c r="M7" s="19">
        <v>3</v>
      </c>
    </row>
    <row r="8" spans="1:20" x14ac:dyDescent="0.25">
      <c r="A8" s="3">
        <v>4</v>
      </c>
      <c r="B8">
        <f t="shared" si="0"/>
        <v>5.7142857142857141E-2</v>
      </c>
      <c r="C8">
        <v>0.517473216481251</v>
      </c>
      <c r="D8">
        <v>4.6889801411008403E-2</v>
      </c>
      <c r="E8">
        <f t="shared" si="1"/>
        <v>4.6889801411008403E-2</v>
      </c>
      <c r="F8">
        <f t="shared" si="2"/>
        <v>1.0253055731848738E-2</v>
      </c>
      <c r="G8">
        <f t="shared" si="3"/>
        <v>4.0326585538655452E-3</v>
      </c>
      <c r="M8" s="19">
        <v>4</v>
      </c>
    </row>
    <row r="9" spans="1:20" x14ac:dyDescent="0.25">
      <c r="A9" s="3">
        <v>5</v>
      </c>
      <c r="B9">
        <f t="shared" si="0"/>
        <v>7.1428571428571425E-2</v>
      </c>
      <c r="C9">
        <v>0.97256797006239326</v>
      </c>
      <c r="D9">
        <v>7.4911584746450099E-2</v>
      </c>
      <c r="E9">
        <f t="shared" si="1"/>
        <v>7.4911584746450099E-2</v>
      </c>
      <c r="F9">
        <f t="shared" si="2"/>
        <v>-3.4830133178786749E-3</v>
      </c>
      <c r="G9">
        <f t="shared" si="3"/>
        <v>1.7768727603592958E-2</v>
      </c>
      <c r="M9" s="19">
        <v>5</v>
      </c>
    </row>
    <row r="10" spans="1:20" x14ac:dyDescent="0.25">
      <c r="A10" s="3">
        <v>6</v>
      </c>
      <c r="B10">
        <f t="shared" si="0"/>
        <v>8.5714285714285715E-2</v>
      </c>
      <c r="C10">
        <v>0.71007288152758141</v>
      </c>
      <c r="D10">
        <v>8.1479380227392206E-2</v>
      </c>
      <c r="E10">
        <f t="shared" si="1"/>
        <v>8.1479380227392206E-2</v>
      </c>
      <c r="F10">
        <f t="shared" si="2"/>
        <v>4.2349054868935088E-3</v>
      </c>
      <c r="G10">
        <f t="shared" si="3"/>
        <v>1.0050808798820782E-2</v>
      </c>
      <c r="M10" s="19">
        <v>6</v>
      </c>
    </row>
    <row r="11" spans="1:20" x14ac:dyDescent="0.25">
      <c r="A11" s="3">
        <v>7</v>
      </c>
      <c r="B11">
        <f t="shared" si="0"/>
        <v>0.1</v>
      </c>
      <c r="C11">
        <v>0.77600467059914968</v>
      </c>
      <c r="D11">
        <v>8.1690460304525314E-2</v>
      </c>
      <c r="E11">
        <f t="shared" si="1"/>
        <v>8.1690460304525314E-2</v>
      </c>
      <c r="F11">
        <f t="shared" si="2"/>
        <v>1.8309539695474691E-2</v>
      </c>
      <c r="G11">
        <f t="shared" si="3"/>
        <v>-4.0238254097604009E-3</v>
      </c>
      <c r="M11" s="19">
        <v>7</v>
      </c>
    </row>
    <row r="12" spans="1:20" x14ac:dyDescent="0.25">
      <c r="A12" s="3">
        <v>8</v>
      </c>
      <c r="B12">
        <f t="shared" si="0"/>
        <v>0.11428571428571428</v>
      </c>
      <c r="C12">
        <v>0.3172363974332868</v>
      </c>
      <c r="D12">
        <v>9.8427364354945257E-2</v>
      </c>
      <c r="E12">
        <f t="shared" si="1"/>
        <v>9.8427364354945257E-2</v>
      </c>
      <c r="F12">
        <f t="shared" si="2"/>
        <v>1.5858349930769025E-2</v>
      </c>
      <c r="G12">
        <f t="shared" si="3"/>
        <v>-1.5726356450547485E-3</v>
      </c>
      <c r="M12" s="19">
        <v>8</v>
      </c>
    </row>
    <row r="13" spans="1:20" x14ac:dyDescent="0.25">
      <c r="A13" s="3">
        <v>9</v>
      </c>
      <c r="B13">
        <f t="shared" si="0"/>
        <v>0.12857142857142856</v>
      </c>
      <c r="C13">
        <v>0.17102328685070467</v>
      </c>
      <c r="D13">
        <v>0.11611580995626158</v>
      </c>
      <c r="E13">
        <f t="shared" si="1"/>
        <v>0.11611580995626158</v>
      </c>
      <c r="F13">
        <f t="shared" si="2"/>
        <v>1.2455618615166975E-2</v>
      </c>
      <c r="G13">
        <f t="shared" si="3"/>
        <v>1.830095670547302E-3</v>
      </c>
      <c r="M13" s="19">
        <v>9</v>
      </c>
    </row>
    <row r="14" spans="1:20" x14ac:dyDescent="0.25">
      <c r="A14" s="3">
        <v>10</v>
      </c>
      <c r="B14">
        <f t="shared" si="0"/>
        <v>0.14285714285714285</v>
      </c>
      <c r="C14">
        <v>0.58477980769383053</v>
      </c>
      <c r="D14">
        <v>0.12442983897825255</v>
      </c>
      <c r="E14">
        <f t="shared" si="1"/>
        <v>0.12442983897825255</v>
      </c>
      <c r="F14">
        <f t="shared" si="2"/>
        <v>1.84273038788903E-2</v>
      </c>
      <c r="G14">
        <f t="shared" si="3"/>
        <v>-4.1415895931760094E-3</v>
      </c>
      <c r="M14" s="19">
        <v>10</v>
      </c>
    </row>
    <row r="15" spans="1:20" x14ac:dyDescent="0.25">
      <c r="A15" s="3">
        <v>11</v>
      </c>
      <c r="B15">
        <f t="shared" si="0"/>
        <v>0.15714285714285714</v>
      </c>
      <c r="C15">
        <v>0.61928084341164502</v>
      </c>
      <c r="D15">
        <v>0.13186838102587983</v>
      </c>
      <c r="E15">
        <f t="shared" si="1"/>
        <v>0.13186838102587983</v>
      </c>
      <c r="F15">
        <f t="shared" si="2"/>
        <v>2.5274476116977307E-2</v>
      </c>
      <c r="G15">
        <f t="shared" si="3"/>
        <v>-1.0988761831263016E-2</v>
      </c>
      <c r="M15" s="19">
        <v>11</v>
      </c>
    </row>
    <row r="16" spans="1:20" x14ac:dyDescent="0.25">
      <c r="A16" s="3">
        <v>12</v>
      </c>
      <c r="B16">
        <f t="shared" si="0"/>
        <v>0.17142857142857143</v>
      </c>
      <c r="C16">
        <v>0.87204252208909949</v>
      </c>
      <c r="D16">
        <v>0.1426154854266416</v>
      </c>
      <c r="E16">
        <f t="shared" si="1"/>
        <v>0.1426154854266416</v>
      </c>
      <c r="F16">
        <f t="shared" si="2"/>
        <v>2.8813086001929833E-2</v>
      </c>
      <c r="G16">
        <f t="shared" si="3"/>
        <v>-1.4527371716215542E-2</v>
      </c>
      <c r="M16" s="19">
        <v>12</v>
      </c>
    </row>
    <row r="17" spans="1:13" x14ac:dyDescent="0.25">
      <c r="A17" s="3">
        <v>13</v>
      </c>
      <c r="B17">
        <f t="shared" si="0"/>
        <v>0.18571428571428572</v>
      </c>
      <c r="C17">
        <v>0.18960655543868687</v>
      </c>
      <c r="D17">
        <v>0.14470209589977001</v>
      </c>
      <c r="E17">
        <f t="shared" si="1"/>
        <v>0.14470209589977001</v>
      </c>
      <c r="F17">
        <f t="shared" si="2"/>
        <v>4.1012189814515709E-2</v>
      </c>
      <c r="G17">
        <f t="shared" si="3"/>
        <v>-2.6726475528801419E-2</v>
      </c>
      <c r="M17" s="19">
        <v>13</v>
      </c>
    </row>
    <row r="18" spans="1:13" x14ac:dyDescent="0.25">
      <c r="A18" s="3">
        <v>14</v>
      </c>
      <c r="B18">
        <f t="shared" si="0"/>
        <v>0.2</v>
      </c>
      <c r="C18">
        <v>0.222009986238104</v>
      </c>
      <c r="D18">
        <v>0.15436543599999999</v>
      </c>
      <c r="E18">
        <f t="shared" si="1"/>
        <v>0.15436543599999999</v>
      </c>
      <c r="F18">
        <f t="shared" si="2"/>
        <v>4.5634564000000016E-2</v>
      </c>
      <c r="G18">
        <f t="shared" si="3"/>
        <v>-3.1348849714285726E-2</v>
      </c>
      <c r="M18" s="19">
        <v>14</v>
      </c>
    </row>
    <row r="19" spans="1:13" x14ac:dyDescent="0.25">
      <c r="A19" s="3">
        <v>15</v>
      </c>
      <c r="B19">
        <f t="shared" si="0"/>
        <v>0.21428571428571427</v>
      </c>
      <c r="C19">
        <v>0.58438660395023501</v>
      </c>
      <c r="D19">
        <v>0.15629850147086233</v>
      </c>
      <c r="E19">
        <f t="shared" si="1"/>
        <v>0.15629850147086233</v>
      </c>
      <c r="F19">
        <f t="shared" si="2"/>
        <v>5.7987212814851946E-2</v>
      </c>
      <c r="G19">
        <f t="shared" si="3"/>
        <v>-4.3701498529137683E-2</v>
      </c>
      <c r="M19" s="19">
        <v>15</v>
      </c>
    </row>
    <row r="20" spans="1:13" x14ac:dyDescent="0.25">
      <c r="A20" s="3">
        <v>16</v>
      </c>
      <c r="B20">
        <f t="shared" si="0"/>
        <v>0.22857142857142856</v>
      </c>
      <c r="C20">
        <v>3.5127733932072913E-2</v>
      </c>
      <c r="D20">
        <v>0.15767980000000001</v>
      </c>
      <c r="E20">
        <f t="shared" si="1"/>
        <v>0.15767980000000001</v>
      </c>
      <c r="F20">
        <f t="shared" si="2"/>
        <v>7.0891628571428555E-2</v>
      </c>
      <c r="G20">
        <f t="shared" si="3"/>
        <v>-5.6605914285714265E-2</v>
      </c>
      <c r="M20" s="19">
        <v>16</v>
      </c>
    </row>
    <row r="21" spans="1:13" x14ac:dyDescent="0.25">
      <c r="A21" s="3">
        <v>17</v>
      </c>
      <c r="B21">
        <f t="shared" si="0"/>
        <v>0.24285714285714285</v>
      </c>
      <c r="C21">
        <v>0.23622677473346232</v>
      </c>
      <c r="D21">
        <v>0.17030731829572501</v>
      </c>
      <c r="E21">
        <f t="shared" si="1"/>
        <v>0.17030731829572501</v>
      </c>
      <c r="F21">
        <f t="shared" si="2"/>
        <v>7.2549824561417842E-2</v>
      </c>
      <c r="G21">
        <f t="shared" si="3"/>
        <v>-5.8264110275703551E-2</v>
      </c>
      <c r="M21" s="19">
        <v>17</v>
      </c>
    </row>
    <row r="22" spans="1:13" x14ac:dyDescent="0.25">
      <c r="A22" s="3">
        <v>18</v>
      </c>
      <c r="B22">
        <f t="shared" si="0"/>
        <v>0.25714285714285712</v>
      </c>
      <c r="C22">
        <v>0.64872643781999995</v>
      </c>
      <c r="D22">
        <v>0.17102328685070467</v>
      </c>
      <c r="E22">
        <f t="shared" si="1"/>
        <v>0.17102328685070467</v>
      </c>
      <c r="F22">
        <f t="shared" si="2"/>
        <v>8.6119570292152448E-2</v>
      </c>
      <c r="G22">
        <f t="shared" si="3"/>
        <v>-7.1833856006438185E-2</v>
      </c>
      <c r="M22" s="19">
        <v>18</v>
      </c>
    </row>
    <row r="23" spans="1:13" x14ac:dyDescent="0.25">
      <c r="A23" s="3">
        <v>19</v>
      </c>
      <c r="B23">
        <f t="shared" si="0"/>
        <v>0.27142857142857141</v>
      </c>
      <c r="C23">
        <v>0.61237568074091997</v>
      </c>
      <c r="D23">
        <v>0.17378534066044682</v>
      </c>
      <c r="E23">
        <f t="shared" si="1"/>
        <v>0.17378534066044682</v>
      </c>
      <c r="F23">
        <f t="shared" si="2"/>
        <v>9.7643230768124589E-2</v>
      </c>
      <c r="G23">
        <f t="shared" si="3"/>
        <v>-8.3357516482410299E-2</v>
      </c>
      <c r="M23" s="19">
        <v>19</v>
      </c>
    </row>
    <row r="24" spans="1:13" x14ac:dyDescent="0.25">
      <c r="A24" s="3">
        <v>20</v>
      </c>
      <c r="B24">
        <f t="shared" si="0"/>
        <v>0.2857142857142857</v>
      </c>
      <c r="C24">
        <v>0.60351161111275797</v>
      </c>
      <c r="D24">
        <v>0.18229550961694607</v>
      </c>
      <c r="E24">
        <f t="shared" si="1"/>
        <v>0.18229550961694607</v>
      </c>
      <c r="F24">
        <f t="shared" si="2"/>
        <v>0.10341877609733963</v>
      </c>
      <c r="G24">
        <f t="shared" si="3"/>
        <v>-8.9133061811625336E-2</v>
      </c>
      <c r="M24" s="19">
        <v>20</v>
      </c>
    </row>
    <row r="25" spans="1:13" x14ac:dyDescent="0.25">
      <c r="A25" s="3">
        <v>21</v>
      </c>
      <c r="B25">
        <f t="shared" si="0"/>
        <v>0.3</v>
      </c>
      <c r="C25">
        <v>0.36996998933797698</v>
      </c>
      <c r="D25">
        <v>0.18960655543868687</v>
      </c>
      <c r="E25">
        <f t="shared" si="1"/>
        <v>0.18960655543868687</v>
      </c>
      <c r="F25">
        <f t="shared" si="2"/>
        <v>0.11039344456131311</v>
      </c>
      <c r="G25">
        <f t="shared" si="3"/>
        <v>-9.6107730275598824E-2</v>
      </c>
      <c r="M25" s="19">
        <v>21</v>
      </c>
    </row>
    <row r="26" spans="1:13" x14ac:dyDescent="0.25">
      <c r="A26" s="3">
        <v>22</v>
      </c>
      <c r="B26">
        <f t="shared" si="0"/>
        <v>0.31428571428571428</v>
      </c>
      <c r="C26">
        <v>0.3362786887646293</v>
      </c>
      <c r="D26">
        <v>0.19588566957751999</v>
      </c>
      <c r="E26">
        <f t="shared" si="1"/>
        <v>0.19588566957751999</v>
      </c>
      <c r="F26">
        <f t="shared" si="2"/>
        <v>0.11840004470819429</v>
      </c>
      <c r="G26">
        <f t="shared" si="3"/>
        <v>-0.10411433042248</v>
      </c>
      <c r="M26" s="19">
        <v>22</v>
      </c>
    </row>
    <row r="27" spans="1:13" x14ac:dyDescent="0.25">
      <c r="A27" s="3">
        <v>23</v>
      </c>
      <c r="B27">
        <f t="shared" si="0"/>
        <v>0.32857142857142857</v>
      </c>
      <c r="C27">
        <v>0.17030731829572501</v>
      </c>
      <c r="D27">
        <v>0.222009986238104</v>
      </c>
      <c r="E27">
        <f t="shared" si="1"/>
        <v>0.222009986238104</v>
      </c>
      <c r="F27">
        <f t="shared" si="2"/>
        <v>0.10656144233332457</v>
      </c>
      <c r="G27">
        <f t="shared" si="3"/>
        <v>-9.2275728047610278E-2</v>
      </c>
      <c r="M27" s="19">
        <v>23</v>
      </c>
    </row>
    <row r="28" spans="1:13" x14ac:dyDescent="0.25">
      <c r="A28" s="3">
        <v>24</v>
      </c>
      <c r="B28">
        <f t="shared" si="0"/>
        <v>0.34285714285714286</v>
      </c>
      <c r="C28">
        <v>7.4911584746450099E-2</v>
      </c>
      <c r="D28">
        <v>0.231209386861951</v>
      </c>
      <c r="E28">
        <f t="shared" si="1"/>
        <v>0.231209386861951</v>
      </c>
      <c r="F28">
        <f t="shared" si="2"/>
        <v>0.11164775599519186</v>
      </c>
      <c r="G28">
        <f t="shared" si="3"/>
        <v>-9.736204170947757E-2</v>
      </c>
      <c r="M28" s="19">
        <v>24</v>
      </c>
    </row>
    <row r="29" spans="1:13" x14ac:dyDescent="0.25">
      <c r="A29" s="3">
        <v>25</v>
      </c>
      <c r="B29">
        <f t="shared" si="0"/>
        <v>0.35714285714285715</v>
      </c>
      <c r="C29">
        <v>0.17378534066044682</v>
      </c>
      <c r="D29">
        <v>0.234245654</v>
      </c>
      <c r="E29">
        <f t="shared" si="1"/>
        <v>0.234245654</v>
      </c>
      <c r="F29">
        <f t="shared" si="2"/>
        <v>0.12289720314285715</v>
      </c>
      <c r="G29">
        <f t="shared" si="3"/>
        <v>-0.10861148885714286</v>
      </c>
      <c r="M29" s="19">
        <v>25</v>
      </c>
    </row>
    <row r="30" spans="1:13" x14ac:dyDescent="0.25">
      <c r="A30" s="3">
        <v>26</v>
      </c>
      <c r="B30">
        <f t="shared" si="0"/>
        <v>0.37142857142857144</v>
      </c>
      <c r="C30">
        <v>0.13186838102587983</v>
      </c>
      <c r="D30">
        <v>0.23622677473346232</v>
      </c>
      <c r="E30">
        <f t="shared" si="1"/>
        <v>0.23622677473346232</v>
      </c>
      <c r="F30">
        <f t="shared" si="2"/>
        <v>0.13520179669510912</v>
      </c>
      <c r="G30">
        <f t="shared" si="3"/>
        <v>-0.12091608240939483</v>
      </c>
      <c r="M30" s="19">
        <v>26</v>
      </c>
    </row>
    <row r="31" spans="1:13" x14ac:dyDescent="0.25">
      <c r="A31" s="3">
        <v>27</v>
      </c>
      <c r="B31">
        <f t="shared" si="0"/>
        <v>0.38571428571428573</v>
      </c>
      <c r="C31">
        <v>0.92155043985637641</v>
      </c>
      <c r="D31">
        <v>0.30342246783170534</v>
      </c>
      <c r="E31">
        <f t="shared" si="1"/>
        <v>0.30342246783170534</v>
      </c>
      <c r="F31">
        <f t="shared" si="2"/>
        <v>8.2291817882580387E-2</v>
      </c>
      <c r="G31">
        <f t="shared" si="3"/>
        <v>-6.8006103596866097E-2</v>
      </c>
      <c r="M31" s="19">
        <v>27</v>
      </c>
    </row>
    <row r="32" spans="1:13" x14ac:dyDescent="0.25">
      <c r="A32" s="3">
        <v>28</v>
      </c>
      <c r="B32">
        <f t="shared" si="0"/>
        <v>0.4</v>
      </c>
      <c r="C32">
        <v>0.231209386861951</v>
      </c>
      <c r="D32">
        <v>0.3052327224443202</v>
      </c>
      <c r="E32">
        <f t="shared" si="1"/>
        <v>0.3052327224443202</v>
      </c>
      <c r="F32">
        <f t="shared" si="2"/>
        <v>9.4767277555679819E-2</v>
      </c>
      <c r="G32">
        <f t="shared" si="3"/>
        <v>-8.0481563269965528E-2</v>
      </c>
      <c r="M32" s="19">
        <v>28</v>
      </c>
    </row>
    <row r="33" spans="1:13" x14ac:dyDescent="0.25">
      <c r="A33" s="3">
        <v>29</v>
      </c>
      <c r="B33">
        <f t="shared" si="0"/>
        <v>0.41428571428571431</v>
      </c>
      <c r="C33">
        <v>0.19588566957751999</v>
      </c>
      <c r="D33">
        <v>0.3172363974332868</v>
      </c>
      <c r="E33">
        <f t="shared" si="1"/>
        <v>0.3172363974332868</v>
      </c>
      <c r="F33">
        <f t="shared" si="2"/>
        <v>9.7049316852427514E-2</v>
      </c>
      <c r="G33">
        <f t="shared" si="3"/>
        <v>-8.2763602566713224E-2</v>
      </c>
      <c r="M33" s="19">
        <v>29</v>
      </c>
    </row>
    <row r="34" spans="1:13" x14ac:dyDescent="0.25">
      <c r="A34" s="3">
        <v>30</v>
      </c>
      <c r="B34">
        <f t="shared" si="0"/>
        <v>0.42857142857142855</v>
      </c>
      <c r="C34">
        <v>0.80908645846587346</v>
      </c>
      <c r="D34">
        <v>0.3362786887646293</v>
      </c>
      <c r="E34">
        <f t="shared" si="1"/>
        <v>0.3362786887646293</v>
      </c>
      <c r="F34">
        <f t="shared" si="2"/>
        <v>9.2292739806799251E-2</v>
      </c>
      <c r="G34">
        <f t="shared" si="3"/>
        <v>-7.8007025521085016E-2</v>
      </c>
      <c r="M34" s="19">
        <v>30</v>
      </c>
    </row>
    <row r="35" spans="1:13" x14ac:dyDescent="0.25">
      <c r="A35" s="3">
        <v>31</v>
      </c>
      <c r="B35">
        <f t="shared" si="0"/>
        <v>0.44285714285714284</v>
      </c>
      <c r="C35">
        <v>9.8427364354945257E-2</v>
      </c>
      <c r="D35">
        <v>0.35324345000000001</v>
      </c>
      <c r="E35">
        <f t="shared" si="1"/>
        <v>0.35324345000000001</v>
      </c>
      <c r="F35">
        <f t="shared" si="2"/>
        <v>8.9613692857142824E-2</v>
      </c>
      <c r="G35">
        <f t="shared" si="3"/>
        <v>-7.5327978571428533E-2</v>
      </c>
      <c r="M35" s="19">
        <v>31</v>
      </c>
    </row>
    <row r="36" spans="1:13" x14ac:dyDescent="0.25">
      <c r="A36" s="3">
        <v>32</v>
      </c>
      <c r="B36">
        <f t="shared" si="0"/>
        <v>0.45714285714285713</v>
      </c>
      <c r="C36">
        <v>0.86165793002228419</v>
      </c>
      <c r="D36">
        <v>0.36996998933797698</v>
      </c>
      <c r="E36">
        <f t="shared" si="1"/>
        <v>0.36996998933797698</v>
      </c>
      <c r="F36">
        <f t="shared" si="2"/>
        <v>8.717286780488015E-2</v>
      </c>
      <c r="G36">
        <f t="shared" si="3"/>
        <v>-7.2887153519165859E-2</v>
      </c>
      <c r="M36" s="19">
        <v>32</v>
      </c>
    </row>
    <row r="37" spans="1:13" x14ac:dyDescent="0.25">
      <c r="A37" s="3">
        <v>33</v>
      </c>
      <c r="B37">
        <f t="shared" si="0"/>
        <v>0.47142857142857142</v>
      </c>
      <c r="C37">
        <v>0.38584418521111152</v>
      </c>
      <c r="D37">
        <v>0.38584418521111152</v>
      </c>
      <c r="E37">
        <f t="shared" si="1"/>
        <v>0.38584418521111152</v>
      </c>
      <c r="F37">
        <f t="shared" si="2"/>
        <v>8.5584386217459896E-2</v>
      </c>
      <c r="G37">
        <f t="shared" si="3"/>
        <v>-7.1298671931745605E-2</v>
      </c>
      <c r="M37" s="19">
        <v>33</v>
      </c>
    </row>
    <row r="38" spans="1:13" x14ac:dyDescent="0.25">
      <c r="A38" s="3">
        <v>34</v>
      </c>
      <c r="B38">
        <f t="shared" si="0"/>
        <v>0.48571428571428571</v>
      </c>
      <c r="C38">
        <v>0.14470209589977001</v>
      </c>
      <c r="D38">
        <v>0.45623520000000001</v>
      </c>
      <c r="E38">
        <f t="shared" si="1"/>
        <v>0.45623520000000001</v>
      </c>
      <c r="F38">
        <f t="shared" si="2"/>
        <v>2.9479085714285702E-2</v>
      </c>
      <c r="G38">
        <f t="shared" si="3"/>
        <v>-1.5193371428571412E-2</v>
      </c>
      <c r="M38" s="19">
        <v>34</v>
      </c>
    </row>
    <row r="39" spans="1:13" x14ac:dyDescent="0.25">
      <c r="A39" s="3">
        <v>35</v>
      </c>
      <c r="B39">
        <f t="shared" si="0"/>
        <v>0.5</v>
      </c>
      <c r="C39">
        <v>0.3052327224443202</v>
      </c>
      <c r="D39">
        <v>0.45646451999999998</v>
      </c>
      <c r="E39">
        <f t="shared" si="1"/>
        <v>0.45646451999999998</v>
      </c>
      <c r="F39">
        <f t="shared" si="2"/>
        <v>4.3535480000000015E-2</v>
      </c>
      <c r="G39">
        <f t="shared" si="3"/>
        <v>-2.9249765714285725E-2</v>
      </c>
      <c r="M39" s="19">
        <v>35</v>
      </c>
    </row>
    <row r="40" spans="1:13" x14ac:dyDescent="0.25">
      <c r="A40" s="3">
        <v>36</v>
      </c>
      <c r="B40">
        <f t="shared" si="0"/>
        <v>0.51428571428571423</v>
      </c>
      <c r="C40">
        <v>8.1690460304525314E-2</v>
      </c>
      <c r="D40">
        <v>0.456474357</v>
      </c>
      <c r="E40">
        <f t="shared" si="1"/>
        <v>0.456474357</v>
      </c>
      <c r="F40">
        <f t="shared" si="2"/>
        <v>5.7811357285714238E-2</v>
      </c>
      <c r="G40">
        <f t="shared" si="3"/>
        <v>-4.3525643000000003E-2</v>
      </c>
      <c r="M40" s="19">
        <v>36</v>
      </c>
    </row>
    <row r="41" spans="1:13" x14ac:dyDescent="0.25">
      <c r="A41" s="3">
        <v>37</v>
      </c>
      <c r="B41">
        <f t="shared" si="0"/>
        <v>0.52857142857142858</v>
      </c>
      <c r="C41">
        <v>0.1426154854266416</v>
      </c>
      <c r="D41">
        <v>0.45734200000000003</v>
      </c>
      <c r="E41">
        <f t="shared" si="1"/>
        <v>0.45734200000000003</v>
      </c>
      <c r="F41">
        <f t="shared" si="2"/>
        <v>7.1229428571428555E-2</v>
      </c>
      <c r="G41">
        <f t="shared" si="3"/>
        <v>-5.6943714285714209E-2</v>
      </c>
      <c r="M41" s="19">
        <v>37</v>
      </c>
    </row>
    <row r="42" spans="1:13" x14ac:dyDescent="0.25">
      <c r="A42" s="3">
        <v>38</v>
      </c>
      <c r="B42">
        <f t="shared" si="0"/>
        <v>0.54285714285714282</v>
      </c>
      <c r="C42">
        <v>4.2661998249451494E-2</v>
      </c>
      <c r="D42">
        <v>0.46611563087368124</v>
      </c>
      <c r="E42">
        <f t="shared" si="1"/>
        <v>0.46611563087368124</v>
      </c>
      <c r="F42">
        <f t="shared" si="2"/>
        <v>7.6741511983461574E-2</v>
      </c>
      <c r="G42">
        <f t="shared" si="3"/>
        <v>-6.2455797697747339E-2</v>
      </c>
      <c r="M42" s="19">
        <v>38</v>
      </c>
    </row>
    <row r="43" spans="1:13" x14ac:dyDescent="0.25">
      <c r="A43" s="3">
        <v>39</v>
      </c>
      <c r="B43">
        <f t="shared" si="0"/>
        <v>0.55714285714285716</v>
      </c>
      <c r="C43">
        <v>0.70569696436424489</v>
      </c>
      <c r="D43">
        <v>0.517473216481251</v>
      </c>
      <c r="E43">
        <f t="shared" si="1"/>
        <v>0.517473216481251</v>
      </c>
      <c r="F43">
        <f t="shared" si="2"/>
        <v>3.9669640661606165E-2</v>
      </c>
      <c r="G43">
        <f t="shared" si="3"/>
        <v>-2.5383926375891819E-2</v>
      </c>
      <c r="M43" s="19">
        <v>39</v>
      </c>
    </row>
    <row r="44" spans="1:13" x14ac:dyDescent="0.25">
      <c r="A44" s="3">
        <v>40</v>
      </c>
      <c r="B44">
        <f t="shared" si="0"/>
        <v>0.5714285714285714</v>
      </c>
      <c r="C44">
        <v>0.11611580995626158</v>
      </c>
      <c r="D44">
        <v>0.58438660395023501</v>
      </c>
      <c r="E44">
        <f t="shared" si="1"/>
        <v>0.58438660395023501</v>
      </c>
      <c r="F44">
        <f t="shared" si="2"/>
        <v>-1.2958032521663609E-2</v>
      </c>
      <c r="G44">
        <f t="shared" si="3"/>
        <v>2.7243746807377844E-2</v>
      </c>
      <c r="M44" s="19">
        <v>40</v>
      </c>
    </row>
    <row r="45" spans="1:13" x14ac:dyDescent="0.25">
      <c r="A45" s="3">
        <v>41</v>
      </c>
      <c r="B45">
        <f t="shared" si="0"/>
        <v>0.58571428571428574</v>
      </c>
      <c r="C45">
        <v>0.30342246783170534</v>
      </c>
      <c r="D45">
        <v>0.58477980769383053</v>
      </c>
      <c r="E45">
        <f t="shared" si="1"/>
        <v>0.58477980769383053</v>
      </c>
      <c r="F45">
        <f t="shared" si="2"/>
        <v>9.3447802045520945E-4</v>
      </c>
      <c r="G45">
        <f t="shared" si="3"/>
        <v>1.3351236265259137E-2</v>
      </c>
      <c r="M45" s="19">
        <v>41</v>
      </c>
    </row>
    <row r="46" spans="1:13" x14ac:dyDescent="0.25">
      <c r="A46" s="3">
        <v>42</v>
      </c>
      <c r="B46">
        <f t="shared" si="0"/>
        <v>0.6</v>
      </c>
      <c r="C46">
        <v>0.74652957007192344</v>
      </c>
      <c r="D46">
        <v>0.59679669999999996</v>
      </c>
      <c r="E46">
        <f t="shared" si="1"/>
        <v>0.59679669999999996</v>
      </c>
      <c r="F46">
        <f t="shared" si="2"/>
        <v>3.20330000000002E-3</v>
      </c>
      <c r="G46">
        <f t="shared" si="3"/>
        <v>1.1082414285714215E-2</v>
      </c>
      <c r="M46" s="19">
        <v>42</v>
      </c>
    </row>
    <row r="47" spans="1:13" x14ac:dyDescent="0.25">
      <c r="A47" s="3">
        <v>43</v>
      </c>
      <c r="B47">
        <f t="shared" si="0"/>
        <v>0.61428571428571432</v>
      </c>
      <c r="C47">
        <v>0.97332158265171598</v>
      </c>
      <c r="D47">
        <v>0.60351161111275797</v>
      </c>
      <c r="E47">
        <f t="shared" si="1"/>
        <v>0.60351161111275797</v>
      </c>
      <c r="F47">
        <f t="shared" si="2"/>
        <v>1.0774103172956351E-2</v>
      </c>
      <c r="G47">
        <f t="shared" si="3"/>
        <v>3.5116111127579952E-3</v>
      </c>
      <c r="M47" s="19">
        <v>43</v>
      </c>
    </row>
    <row r="48" spans="1:13" x14ac:dyDescent="0.25">
      <c r="A48" s="3">
        <v>44</v>
      </c>
      <c r="B48">
        <f t="shared" si="0"/>
        <v>0.62857142857142856</v>
      </c>
      <c r="C48">
        <v>0.46611563087368124</v>
      </c>
      <c r="D48">
        <v>0.61237568074091997</v>
      </c>
      <c r="E48">
        <f t="shared" si="1"/>
        <v>0.61237568074091997</v>
      </c>
      <c r="F48">
        <f t="shared" si="2"/>
        <v>1.6195747830508589E-2</v>
      </c>
      <c r="G48">
        <f t="shared" si="3"/>
        <v>-1.9100335447943539E-3</v>
      </c>
      <c r="M48" s="19">
        <v>44</v>
      </c>
    </row>
    <row r="49" spans="1:13" x14ac:dyDescent="0.25">
      <c r="A49" s="3">
        <v>45</v>
      </c>
      <c r="B49">
        <f t="shared" si="0"/>
        <v>0.6428571428571429</v>
      </c>
      <c r="C49">
        <v>0.81481290923484162</v>
      </c>
      <c r="D49">
        <v>0.61928084341164502</v>
      </c>
      <c r="E49">
        <f t="shared" si="1"/>
        <v>0.61928084341164502</v>
      </c>
      <c r="F49">
        <f t="shared" si="2"/>
        <v>2.3576299445497884E-2</v>
      </c>
      <c r="G49">
        <f t="shared" si="3"/>
        <v>-9.2905851597835376E-3</v>
      </c>
      <c r="M49" s="19">
        <v>45</v>
      </c>
    </row>
    <row r="50" spans="1:13" x14ac:dyDescent="0.25">
      <c r="A50" s="3">
        <v>46</v>
      </c>
      <c r="B50">
        <f t="shared" si="0"/>
        <v>0.65714285714285714</v>
      </c>
      <c r="C50">
        <v>0.15629850147086233</v>
      </c>
      <c r="D50">
        <v>0.64564356000000001</v>
      </c>
      <c r="E50">
        <f t="shared" si="1"/>
        <v>0.64564356000000001</v>
      </c>
      <c r="F50">
        <f t="shared" si="2"/>
        <v>1.1499297142857134E-2</v>
      </c>
      <c r="G50">
        <f t="shared" si="3"/>
        <v>2.7864171428571005E-3</v>
      </c>
      <c r="M50" s="19">
        <v>46</v>
      </c>
    </row>
    <row r="51" spans="1:13" x14ac:dyDescent="0.25">
      <c r="A51" s="3">
        <v>47</v>
      </c>
      <c r="B51">
        <f t="shared" si="0"/>
        <v>0.67142857142857137</v>
      </c>
      <c r="C51">
        <v>0.69814923504776605</v>
      </c>
      <c r="D51">
        <v>0.64872643781999995</v>
      </c>
      <c r="E51">
        <f t="shared" si="1"/>
        <v>0.64872643781999995</v>
      </c>
      <c r="F51">
        <f t="shared" si="2"/>
        <v>2.2702133608571429E-2</v>
      </c>
      <c r="G51">
        <f t="shared" si="3"/>
        <v>-8.4164193228571937E-3</v>
      </c>
      <c r="M51" s="19">
        <v>47</v>
      </c>
    </row>
    <row r="52" spans="1:13" x14ac:dyDescent="0.25">
      <c r="A52" s="3">
        <v>48</v>
      </c>
      <c r="B52">
        <f t="shared" si="0"/>
        <v>0.68571428571428572</v>
      </c>
      <c r="C52">
        <v>0.12442983897825255</v>
      </c>
      <c r="D52">
        <v>0.65754674999999996</v>
      </c>
      <c r="E52">
        <f t="shared" si="1"/>
        <v>0.65754674999999996</v>
      </c>
      <c r="F52">
        <f t="shared" si="2"/>
        <v>2.8167535714285763E-2</v>
      </c>
      <c r="G52">
        <f t="shared" si="3"/>
        <v>-1.3881821428571417E-2</v>
      </c>
      <c r="M52" s="19">
        <v>48</v>
      </c>
    </row>
    <row r="53" spans="1:13" x14ac:dyDescent="0.25">
      <c r="A53" s="3">
        <v>49</v>
      </c>
      <c r="B53">
        <f t="shared" si="0"/>
        <v>0.7</v>
      </c>
      <c r="C53">
        <v>8.1479380227392206E-2</v>
      </c>
      <c r="D53">
        <v>0.67216778971766888</v>
      </c>
      <c r="E53">
        <f t="shared" si="1"/>
        <v>0.67216778971766888</v>
      </c>
      <c r="F53">
        <f t="shared" si="2"/>
        <v>2.7832210282331071E-2</v>
      </c>
      <c r="G53">
        <f t="shared" si="3"/>
        <v>-1.3546495996616836E-2</v>
      </c>
      <c r="M53" s="19">
        <v>49</v>
      </c>
    </row>
    <row r="54" spans="1:13" x14ac:dyDescent="0.25">
      <c r="A54" s="3">
        <v>50</v>
      </c>
      <c r="B54">
        <f t="shared" si="0"/>
        <v>0.7142857142857143</v>
      </c>
      <c r="C54">
        <v>0.84143024105194264</v>
      </c>
      <c r="D54">
        <v>0.69814923504776605</v>
      </c>
      <c r="E54">
        <f t="shared" si="1"/>
        <v>0.69814923504776605</v>
      </c>
      <c r="F54">
        <f t="shared" si="2"/>
        <v>1.6136479237948254E-2</v>
      </c>
      <c r="G54">
        <f t="shared" si="3"/>
        <v>-1.8507649522339076E-3</v>
      </c>
      <c r="M54" s="19">
        <v>50</v>
      </c>
    </row>
    <row r="55" spans="1:13" x14ac:dyDescent="0.25">
      <c r="A55" s="3">
        <v>51</v>
      </c>
      <c r="B55">
        <f t="shared" si="0"/>
        <v>0.72857142857142854</v>
      </c>
      <c r="C55">
        <v>4.6889801411008403E-2</v>
      </c>
      <c r="D55">
        <v>0.7008713937427492</v>
      </c>
      <c r="E55">
        <f t="shared" si="1"/>
        <v>0.7008713937427492</v>
      </c>
      <c r="F55">
        <f t="shared" si="2"/>
        <v>2.7700034828679332E-2</v>
      </c>
      <c r="G55">
        <f t="shared" si="3"/>
        <v>-1.3414320542965097E-2</v>
      </c>
      <c r="M55" s="19">
        <v>51</v>
      </c>
    </row>
    <row r="56" spans="1:13" x14ac:dyDescent="0.25">
      <c r="A56" s="3">
        <v>52</v>
      </c>
      <c r="B56">
        <f t="shared" si="0"/>
        <v>0.74285714285714288</v>
      </c>
      <c r="C56">
        <v>0.74688807493890708</v>
      </c>
      <c r="D56">
        <v>0.70569696436424489</v>
      </c>
      <c r="E56">
        <f t="shared" si="1"/>
        <v>0.70569696436424489</v>
      </c>
      <c r="F56">
        <f t="shared" si="2"/>
        <v>3.7160178492897988E-2</v>
      </c>
      <c r="G56">
        <f t="shared" si="3"/>
        <v>-2.2874464207183642E-2</v>
      </c>
      <c r="M56" s="19">
        <v>52</v>
      </c>
    </row>
    <row r="57" spans="1:13" x14ac:dyDescent="0.25">
      <c r="A57" s="3">
        <v>53</v>
      </c>
      <c r="B57">
        <f t="shared" si="0"/>
        <v>0.75714285714285712</v>
      </c>
      <c r="C57">
        <v>0.76654798604603536</v>
      </c>
      <c r="D57">
        <v>0.71007288152758141</v>
      </c>
      <c r="E57">
        <f t="shared" si="1"/>
        <v>0.71007288152758141</v>
      </c>
      <c r="F57">
        <f t="shared" si="2"/>
        <v>4.7069975615275705E-2</v>
      </c>
      <c r="G57">
        <f t="shared" si="3"/>
        <v>-3.278426132956147E-2</v>
      </c>
      <c r="M57" s="19">
        <v>53</v>
      </c>
    </row>
    <row r="58" spans="1:13" x14ac:dyDescent="0.25">
      <c r="A58" s="3">
        <v>54</v>
      </c>
      <c r="B58">
        <f t="shared" si="0"/>
        <v>0.77142857142857146</v>
      </c>
      <c r="C58">
        <v>0.72627780161302058</v>
      </c>
      <c r="D58">
        <v>0.72549126126870256</v>
      </c>
      <c r="E58">
        <f t="shared" si="1"/>
        <v>0.72549126126870256</v>
      </c>
      <c r="F58">
        <f t="shared" si="2"/>
        <v>4.5937310159868905E-2</v>
      </c>
      <c r="G58">
        <f t="shared" si="3"/>
        <v>-3.1651595874154559E-2</v>
      </c>
      <c r="M58" s="19">
        <v>54</v>
      </c>
    </row>
    <row r="59" spans="1:13" x14ac:dyDescent="0.25">
      <c r="A59" s="3">
        <v>55</v>
      </c>
      <c r="B59">
        <f t="shared" si="0"/>
        <v>0.7857142857142857</v>
      </c>
      <c r="C59">
        <v>0.76420353739920655</v>
      </c>
      <c r="D59">
        <v>0.72627780161302058</v>
      </c>
      <c r="E59">
        <f t="shared" si="1"/>
        <v>0.72627780161302058</v>
      </c>
      <c r="F59">
        <f t="shared" si="2"/>
        <v>5.9436484101265119E-2</v>
      </c>
      <c r="G59">
        <f t="shared" si="3"/>
        <v>-4.5150769815550884E-2</v>
      </c>
      <c r="M59" s="19">
        <v>55</v>
      </c>
    </row>
    <row r="60" spans="1:13" x14ac:dyDescent="0.25">
      <c r="A60" s="3">
        <v>56</v>
      </c>
      <c r="B60">
        <f t="shared" si="0"/>
        <v>0.8</v>
      </c>
      <c r="C60">
        <v>0.7008713937427492</v>
      </c>
      <c r="D60">
        <v>0.74652957007192344</v>
      </c>
      <c r="E60">
        <f t="shared" si="1"/>
        <v>0.74652957007192344</v>
      </c>
      <c r="F60">
        <f t="shared" si="2"/>
        <v>5.3470429928076602E-2</v>
      </c>
      <c r="G60">
        <f t="shared" si="3"/>
        <v>-3.9184715642362256E-2</v>
      </c>
      <c r="M60" s="19">
        <v>56</v>
      </c>
    </row>
    <row r="61" spans="1:13" x14ac:dyDescent="0.25">
      <c r="A61" s="3">
        <v>57</v>
      </c>
      <c r="B61">
        <f t="shared" si="0"/>
        <v>0.81428571428571428</v>
      </c>
      <c r="C61">
        <v>2.0285001699908878E-2</v>
      </c>
      <c r="D61">
        <v>0.74688807493890708</v>
      </c>
      <c r="E61">
        <f t="shared" si="1"/>
        <v>0.74688807493890708</v>
      </c>
      <c r="F61">
        <f t="shared" si="2"/>
        <v>6.7397639346807203E-2</v>
      </c>
      <c r="G61">
        <f t="shared" si="3"/>
        <v>-5.3111925061092968E-2</v>
      </c>
      <c r="M61" s="19">
        <v>57</v>
      </c>
    </row>
    <row r="62" spans="1:13" x14ac:dyDescent="0.25">
      <c r="A62" s="3">
        <v>58</v>
      </c>
      <c r="B62">
        <f t="shared" si="0"/>
        <v>0.82857142857142863</v>
      </c>
      <c r="C62">
        <v>0.18229550961694607</v>
      </c>
      <c r="D62">
        <v>0.76420353739920655</v>
      </c>
      <c r="E62">
        <f t="shared" si="1"/>
        <v>0.76420353739920655</v>
      </c>
      <c r="F62">
        <f t="shared" si="2"/>
        <v>6.436789117222208E-2</v>
      </c>
      <c r="G62">
        <f t="shared" si="3"/>
        <v>-5.0082176886507734E-2</v>
      </c>
      <c r="M62" s="19">
        <v>58</v>
      </c>
    </row>
    <row r="63" spans="1:13" x14ac:dyDescent="0.25">
      <c r="A63" s="3">
        <v>59</v>
      </c>
      <c r="B63">
        <f t="shared" si="0"/>
        <v>0.84285714285714286</v>
      </c>
      <c r="C63">
        <v>0.15767980000000001</v>
      </c>
      <c r="D63">
        <v>0.76654798604603536</v>
      </c>
      <c r="E63">
        <f t="shared" si="1"/>
        <v>0.76654798604603536</v>
      </c>
      <c r="F63">
        <f t="shared" si="2"/>
        <v>7.6309156811107504E-2</v>
      </c>
      <c r="G63">
        <f t="shared" si="3"/>
        <v>-6.2023442525393269E-2</v>
      </c>
      <c r="M63" s="19">
        <v>59</v>
      </c>
    </row>
    <row r="64" spans="1:13" x14ac:dyDescent="0.25">
      <c r="A64" s="3">
        <v>60</v>
      </c>
      <c r="B64">
        <f t="shared" si="0"/>
        <v>0.8571428571428571</v>
      </c>
      <c r="C64">
        <v>0.65754674999999996</v>
      </c>
      <c r="D64">
        <v>0.77600467059914968</v>
      </c>
      <c r="E64">
        <f t="shared" si="1"/>
        <v>0.77600467059914968</v>
      </c>
      <c r="F64">
        <f t="shared" si="2"/>
        <v>8.1138186543707413E-2</v>
      </c>
      <c r="G64">
        <f t="shared" si="3"/>
        <v>-6.6852472257993178E-2</v>
      </c>
      <c r="M64" s="19">
        <v>60</v>
      </c>
    </row>
    <row r="65" spans="1:21" x14ac:dyDescent="0.25">
      <c r="A65" s="3">
        <v>61</v>
      </c>
      <c r="B65">
        <f t="shared" si="0"/>
        <v>0.87142857142857144</v>
      </c>
      <c r="C65">
        <v>0.64564356000000001</v>
      </c>
      <c r="D65">
        <v>0.78665700000000005</v>
      </c>
      <c r="E65">
        <f t="shared" si="1"/>
        <v>0.78665700000000005</v>
      </c>
      <c r="F65">
        <f t="shared" si="2"/>
        <v>8.4771571428571391E-2</v>
      </c>
      <c r="G65">
        <f t="shared" si="3"/>
        <v>-7.0485857142857045E-2</v>
      </c>
      <c r="M65" s="19">
        <v>61</v>
      </c>
    </row>
    <row r="66" spans="1:21" x14ac:dyDescent="0.25">
      <c r="A66" s="3">
        <v>62</v>
      </c>
      <c r="B66">
        <f t="shared" si="0"/>
        <v>0.88571428571428568</v>
      </c>
      <c r="C66">
        <v>0.59679669999999996</v>
      </c>
      <c r="D66">
        <v>0.80908645846587346</v>
      </c>
      <c r="E66">
        <f t="shared" si="1"/>
        <v>0.80908645846587346</v>
      </c>
      <c r="F66">
        <f t="shared" si="2"/>
        <v>7.6627827248412217E-2</v>
      </c>
      <c r="G66">
        <f t="shared" si="3"/>
        <v>-6.2342112962697982E-2</v>
      </c>
      <c r="M66" s="19">
        <v>62</v>
      </c>
    </row>
    <row r="67" spans="1:21" x14ac:dyDescent="0.25">
      <c r="A67" s="3">
        <v>63</v>
      </c>
      <c r="B67">
        <f t="shared" si="0"/>
        <v>0.9</v>
      </c>
      <c r="C67">
        <v>0.35324345000000001</v>
      </c>
      <c r="D67">
        <v>0.81481290923484162</v>
      </c>
      <c r="E67">
        <f t="shared" si="1"/>
        <v>0.81481290923484162</v>
      </c>
      <c r="F67">
        <f t="shared" si="2"/>
        <v>8.5187090765158402E-2</v>
      </c>
      <c r="G67">
        <f t="shared" si="3"/>
        <v>-7.0901376479444056E-2</v>
      </c>
      <c r="M67" s="19">
        <v>63</v>
      </c>
    </row>
    <row r="68" spans="1:21" x14ac:dyDescent="0.25">
      <c r="A68" s="3">
        <v>64</v>
      </c>
      <c r="B68">
        <f t="shared" si="0"/>
        <v>0.91428571428571426</v>
      </c>
      <c r="C68">
        <v>0.15436543599999999</v>
      </c>
      <c r="D68">
        <v>0.84143024105194264</v>
      </c>
      <c r="E68">
        <f t="shared" si="1"/>
        <v>0.84143024105194264</v>
      </c>
      <c r="F68">
        <f t="shared" si="2"/>
        <v>7.2855473233771617E-2</v>
      </c>
      <c r="G68">
        <f t="shared" si="3"/>
        <v>-5.8569758948057382E-2</v>
      </c>
      <c r="M68" s="19">
        <v>64</v>
      </c>
    </row>
    <row r="69" spans="1:21" x14ac:dyDescent="0.25">
      <c r="A69" s="3">
        <v>65</v>
      </c>
      <c r="B69">
        <f t="shared" si="0"/>
        <v>0.9285714285714286</v>
      </c>
      <c r="C69">
        <v>0.78665700000000005</v>
      </c>
      <c r="D69">
        <v>0.86165793002228419</v>
      </c>
      <c r="E69">
        <f t="shared" si="1"/>
        <v>0.86165793002228419</v>
      </c>
      <c r="F69">
        <f t="shared" si="2"/>
        <v>6.6913498549144412E-2</v>
      </c>
      <c r="G69">
        <f t="shared" si="3"/>
        <v>-5.2627784263430066E-2</v>
      </c>
      <c r="M69" s="19">
        <v>65</v>
      </c>
    </row>
    <row r="70" spans="1:21" x14ac:dyDescent="0.25">
      <c r="A70" s="3">
        <v>66</v>
      </c>
      <c r="B70">
        <f t="shared" ref="B70:B74" si="4">A70/COUNT($D$5:$D$74)</f>
        <v>0.94285714285714284</v>
      </c>
      <c r="C70">
        <v>0.234245654</v>
      </c>
      <c r="D70">
        <v>0.87204252208909949</v>
      </c>
      <c r="E70">
        <f t="shared" ref="E70:E74" si="5">D70</f>
        <v>0.87204252208909949</v>
      </c>
      <c r="F70">
        <f t="shared" ref="F70:F74" si="6">B70-E70</f>
        <v>7.0814620768043346E-2</v>
      </c>
      <c r="G70">
        <f t="shared" ref="G70:G74" si="7">E70-B69</f>
        <v>-5.6528906482329111E-2</v>
      </c>
      <c r="M70" s="19">
        <v>66</v>
      </c>
    </row>
    <row r="71" spans="1:21" x14ac:dyDescent="0.25">
      <c r="A71" s="3">
        <v>67</v>
      </c>
      <c r="B71">
        <f t="shared" si="4"/>
        <v>0.95714285714285718</v>
      </c>
      <c r="C71">
        <v>0.45646451999999998</v>
      </c>
      <c r="D71">
        <v>0.88742188354357088</v>
      </c>
      <c r="E71">
        <f t="shared" si="5"/>
        <v>0.88742188354357088</v>
      </c>
      <c r="F71">
        <f t="shared" si="6"/>
        <v>6.9720973599286307E-2</v>
      </c>
      <c r="G71">
        <f t="shared" si="7"/>
        <v>-5.5435259313571961E-2</v>
      </c>
      <c r="M71" s="19">
        <v>67</v>
      </c>
    </row>
    <row r="72" spans="1:21" x14ac:dyDescent="0.25">
      <c r="A72" s="3">
        <v>68</v>
      </c>
      <c r="B72">
        <f t="shared" si="4"/>
        <v>0.97142857142857142</v>
      </c>
      <c r="C72">
        <v>0.45734200000000003</v>
      </c>
      <c r="D72">
        <v>0.92155043985637641</v>
      </c>
      <c r="E72">
        <f t="shared" si="5"/>
        <v>0.92155043985637641</v>
      </c>
      <c r="F72">
        <f t="shared" si="6"/>
        <v>4.9878131572195006E-2</v>
      </c>
      <c r="G72">
        <f t="shared" si="7"/>
        <v>-3.5592417286480771E-2</v>
      </c>
      <c r="M72" s="19">
        <v>68</v>
      </c>
    </row>
    <row r="73" spans="1:21" x14ac:dyDescent="0.25">
      <c r="A73" s="3">
        <v>69</v>
      </c>
      <c r="B73">
        <f t="shared" si="4"/>
        <v>0.98571428571428577</v>
      </c>
      <c r="C73">
        <v>0.456474357</v>
      </c>
      <c r="D73">
        <v>0.97256797006239326</v>
      </c>
      <c r="E73">
        <f t="shared" si="5"/>
        <v>0.97256797006239326</v>
      </c>
      <c r="F73">
        <f t="shared" si="6"/>
        <v>1.3146315651892504E-2</v>
      </c>
      <c r="G73">
        <f t="shared" si="7"/>
        <v>1.139398633821842E-3</v>
      </c>
      <c r="M73" s="19">
        <v>69</v>
      </c>
    </row>
    <row r="74" spans="1:21" x14ac:dyDescent="0.25">
      <c r="A74" s="3">
        <v>70</v>
      </c>
      <c r="B74">
        <f t="shared" si="4"/>
        <v>1</v>
      </c>
      <c r="C74">
        <v>0.45623520000000001</v>
      </c>
      <c r="D74">
        <v>0.97332158265171598</v>
      </c>
      <c r="E74">
        <f t="shared" si="5"/>
        <v>0.97332158265171598</v>
      </c>
      <c r="F74">
        <f t="shared" si="6"/>
        <v>2.6678417348284023E-2</v>
      </c>
      <c r="G74">
        <f t="shared" si="7"/>
        <v>-1.2392703062569788E-2</v>
      </c>
      <c r="M74" s="19">
        <v>70</v>
      </c>
    </row>
    <row r="79" spans="1:21" ht="18" x14ac:dyDescent="0.35">
      <c r="D79" s="25" t="s">
        <v>1029</v>
      </c>
      <c r="E79" s="25"/>
      <c r="F79">
        <f>MAX(F5:F70)</f>
        <v>0.13520179669510912</v>
      </c>
      <c r="G79">
        <f>MAX(G5:G70)</f>
        <v>2.7243746807377844E-2</v>
      </c>
      <c r="I79" s="1" t="s">
        <v>1030</v>
      </c>
      <c r="J79">
        <f>MAX(F79:G79)</f>
        <v>0.13520179669510912</v>
      </c>
      <c r="P79" s="25" t="s">
        <v>1029</v>
      </c>
      <c r="Q79" s="25"/>
      <c r="U79" s="1" t="s">
        <v>1030</v>
      </c>
    </row>
    <row r="80" spans="1:21" ht="18" x14ac:dyDescent="0.35">
      <c r="I80" s="1" t="s">
        <v>1031</v>
      </c>
      <c r="J80">
        <f>1.36/SQRT(70)</f>
        <v>0.16255109086947755</v>
      </c>
      <c r="U80" s="1" t="s">
        <v>1031</v>
      </c>
    </row>
    <row r="81" spans="9:21" x14ac:dyDescent="0.25">
      <c r="I81" s="1"/>
      <c r="U81" s="1"/>
    </row>
  </sheetData>
  <sortState ref="D5:D74">
    <sortCondition ref="D5"/>
  </sortState>
  <mergeCells count="4">
    <mergeCell ref="D1:H1"/>
    <mergeCell ref="D79:E79"/>
    <mergeCell ref="P1:T1"/>
    <mergeCell ref="P79:Q7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R20"/>
  <sheetViews>
    <sheetView topLeftCell="D1" zoomScaleNormal="100" workbookViewId="0">
      <selection activeCell="I21" sqref="I21"/>
    </sheetView>
  </sheetViews>
  <sheetFormatPr defaultColWidth="8.85546875" defaultRowHeight="15" x14ac:dyDescent="0.25"/>
  <cols>
    <col min="4" max="4" width="18.7109375" customWidth="1"/>
  </cols>
  <sheetData>
    <row r="2" spans="3:18" ht="18.75" x14ac:dyDescent="0.3">
      <c r="C2" s="24" t="s">
        <v>1065</v>
      </c>
      <c r="D2" s="24"/>
      <c r="E2" s="24"/>
      <c r="F2" s="24"/>
      <c r="G2" s="24"/>
      <c r="L2" s="24" t="s">
        <v>1041</v>
      </c>
      <c r="M2" s="24"/>
      <c r="N2" s="24"/>
      <c r="O2" s="24"/>
      <c r="P2" s="24"/>
    </row>
    <row r="3" spans="3:18" x14ac:dyDescent="0.25">
      <c r="D3" s="14" t="s">
        <v>1021</v>
      </c>
      <c r="E3">
        <f>COUNT(Dataset!A1:A70)</f>
        <v>70</v>
      </c>
      <c r="M3" s="14" t="s">
        <v>1021</v>
      </c>
    </row>
    <row r="4" spans="3:18" x14ac:dyDescent="0.25">
      <c r="C4" s="26" t="s">
        <v>1032</v>
      </c>
      <c r="D4" s="26"/>
      <c r="E4">
        <v>8</v>
      </c>
      <c r="L4" s="26" t="s">
        <v>1032</v>
      </c>
      <c r="M4" s="26"/>
    </row>
    <row r="5" spans="3:18" x14ac:dyDescent="0.25">
      <c r="D5" s="14" t="s">
        <v>1033</v>
      </c>
      <c r="E5">
        <f>1/E4</f>
        <v>0.125</v>
      </c>
      <c r="M5" s="14" t="s">
        <v>1033</v>
      </c>
    </row>
    <row r="7" spans="3:18" ht="18.75" x14ac:dyDescent="0.35">
      <c r="C7" s="2" t="s">
        <v>1034</v>
      </c>
      <c r="D7" s="2" t="s">
        <v>1035</v>
      </c>
      <c r="E7" s="2" t="s">
        <v>1036</v>
      </c>
      <c r="F7" s="2" t="s">
        <v>1037</v>
      </c>
      <c r="G7" s="2" t="s">
        <v>1038</v>
      </c>
      <c r="H7" s="2" t="s">
        <v>1039</v>
      </c>
      <c r="I7" s="2" t="s">
        <v>1040</v>
      </c>
      <c r="L7" s="20" t="s">
        <v>1034</v>
      </c>
      <c r="M7" s="20" t="s">
        <v>1035</v>
      </c>
      <c r="N7" s="20" t="s">
        <v>1036</v>
      </c>
      <c r="O7" s="20" t="s">
        <v>1037</v>
      </c>
      <c r="P7" s="20" t="s">
        <v>1038</v>
      </c>
      <c r="Q7" s="20" t="s">
        <v>1039</v>
      </c>
      <c r="R7" s="20" t="s">
        <v>1040</v>
      </c>
    </row>
    <row r="8" spans="3:18" x14ac:dyDescent="0.25">
      <c r="C8">
        <v>1</v>
      </c>
      <c r="D8" s="3">
        <f>E5</f>
        <v>0.125</v>
      </c>
      <c r="E8">
        <v>0</v>
      </c>
      <c r="F8">
        <f>D8</f>
        <v>0.125</v>
      </c>
      <c r="G8" s="3">
        <f>COUNTIFS(Dataset!$A$1:$A$70,"&gt;="&amp;'Chi-Square Test'!E8,Dataset!$A$1:$A$70,"&lt;="&amp;'Chi-Square Test'!F8)</f>
        <v>10</v>
      </c>
      <c r="H8" s="3">
        <f>$E$5*$E$3</f>
        <v>8.75</v>
      </c>
      <c r="I8">
        <f>(G8-H8)^2/H8</f>
        <v>0.17857142857142858</v>
      </c>
      <c r="L8">
        <v>1</v>
      </c>
      <c r="M8" s="19"/>
      <c r="P8" s="19"/>
      <c r="Q8" s="19"/>
    </row>
    <row r="9" spans="3:18" x14ac:dyDescent="0.25">
      <c r="C9">
        <v>2</v>
      </c>
      <c r="D9" s="3">
        <f>D8+$E$5</f>
        <v>0.25</v>
      </c>
      <c r="E9">
        <f>F8</f>
        <v>0.125</v>
      </c>
      <c r="F9">
        <f>D9</f>
        <v>0.25</v>
      </c>
      <c r="G9" s="3">
        <f>COUNTIFS(Dataset!$A$1:$A$70,"&gt;="&amp;'Chi-Square Test'!E9,Dataset!$A$1:$A$70,"&lt;="&amp;'Chi-Square Test'!F9)</f>
        <v>16</v>
      </c>
      <c r="H9" s="3">
        <f t="shared" ref="H9:H15" si="0">$E$5*$E$3</f>
        <v>8.75</v>
      </c>
      <c r="I9">
        <f t="shared" ref="I9:I15" si="1">(G9-H9)^2/H9</f>
        <v>6.0071428571428571</v>
      </c>
      <c r="L9">
        <v>2</v>
      </c>
      <c r="M9" s="19"/>
      <c r="P9" s="19"/>
      <c r="Q9" s="19"/>
    </row>
    <row r="10" spans="3:18" x14ac:dyDescent="0.25">
      <c r="C10">
        <v>3</v>
      </c>
      <c r="D10" s="3">
        <f t="shared" ref="D10:D15" si="2">D9+$E$5</f>
        <v>0.375</v>
      </c>
      <c r="E10">
        <f t="shared" ref="E10:E15" si="3">F9</f>
        <v>0.25</v>
      </c>
      <c r="F10">
        <f t="shared" ref="F10:F15" si="4">D10</f>
        <v>0.375</v>
      </c>
      <c r="G10" s="3">
        <f>COUNTIFS(Dataset!$A$1:$A$70,"&gt;="&amp;'Chi-Square Test'!E10,Dataset!$A$1:$A$70,"&lt;="&amp;'Chi-Square Test'!F10)</f>
        <v>6</v>
      </c>
      <c r="H10" s="3">
        <f t="shared" si="0"/>
        <v>8.75</v>
      </c>
      <c r="I10">
        <f t="shared" si="1"/>
        <v>0.86428571428571432</v>
      </c>
      <c r="L10">
        <v>3</v>
      </c>
      <c r="M10" s="19"/>
      <c r="P10" s="19"/>
      <c r="Q10" s="19"/>
    </row>
    <row r="11" spans="3:18" x14ac:dyDescent="0.25">
      <c r="C11">
        <v>4</v>
      </c>
      <c r="D11" s="3">
        <f t="shared" si="2"/>
        <v>0.5</v>
      </c>
      <c r="E11">
        <f t="shared" si="3"/>
        <v>0.375</v>
      </c>
      <c r="F11">
        <f t="shared" si="4"/>
        <v>0.5</v>
      </c>
      <c r="G11" s="3">
        <f>COUNTIFS(Dataset!$A$1:$A$70,"&gt;="&amp;'Chi-Square Test'!E11,Dataset!$A$1:$A$70,"&lt;="&amp;'Chi-Square Test'!F11)</f>
        <v>6</v>
      </c>
      <c r="H11" s="3">
        <f t="shared" si="0"/>
        <v>8.75</v>
      </c>
      <c r="I11">
        <f t="shared" si="1"/>
        <v>0.86428571428571432</v>
      </c>
      <c r="L11">
        <v>4</v>
      </c>
      <c r="M11" s="19"/>
      <c r="P11" s="19"/>
      <c r="Q11" s="19"/>
    </row>
    <row r="12" spans="3:18" x14ac:dyDescent="0.25">
      <c r="C12">
        <v>5</v>
      </c>
      <c r="D12" s="3">
        <f t="shared" si="2"/>
        <v>0.625</v>
      </c>
      <c r="E12">
        <f t="shared" si="3"/>
        <v>0.5</v>
      </c>
      <c r="F12">
        <f t="shared" si="4"/>
        <v>0.625</v>
      </c>
      <c r="G12" s="3">
        <f>COUNTIFS(Dataset!$A$1:$A$70,"&gt;="&amp;'Chi-Square Test'!E12,Dataset!$A$1:$A$70,"&lt;="&amp;'Chi-Square Test'!F12)</f>
        <v>7</v>
      </c>
      <c r="H12" s="3">
        <f t="shared" si="0"/>
        <v>8.75</v>
      </c>
      <c r="I12">
        <f t="shared" si="1"/>
        <v>0.35</v>
      </c>
      <c r="L12">
        <v>5</v>
      </c>
      <c r="M12" s="19"/>
      <c r="P12" s="19"/>
      <c r="Q12" s="19"/>
    </row>
    <row r="13" spans="3:18" x14ac:dyDescent="0.25">
      <c r="C13">
        <v>6</v>
      </c>
      <c r="D13" s="3">
        <f t="shared" si="2"/>
        <v>0.75</v>
      </c>
      <c r="E13">
        <f t="shared" si="3"/>
        <v>0.625</v>
      </c>
      <c r="F13">
        <f t="shared" si="4"/>
        <v>0.75</v>
      </c>
      <c r="G13" s="3">
        <f>COUNTIFS(Dataset!$A$1:$A$70,"&gt;="&amp;'Chi-Square Test'!E13,Dataset!$A$1:$A$70,"&lt;="&amp;'Chi-Square Test'!F13)</f>
        <v>12</v>
      </c>
      <c r="H13" s="3">
        <f t="shared" si="0"/>
        <v>8.75</v>
      </c>
      <c r="I13">
        <f t="shared" si="1"/>
        <v>1.2071428571428571</v>
      </c>
      <c r="L13">
        <v>6</v>
      </c>
      <c r="M13" s="19"/>
      <c r="P13" s="19"/>
      <c r="Q13" s="19"/>
    </row>
    <row r="14" spans="3:18" x14ac:dyDescent="0.25">
      <c r="C14">
        <v>7</v>
      </c>
      <c r="D14" s="3">
        <f t="shared" si="2"/>
        <v>0.875</v>
      </c>
      <c r="E14">
        <f t="shared" si="3"/>
        <v>0.75</v>
      </c>
      <c r="F14">
        <f t="shared" si="4"/>
        <v>0.875</v>
      </c>
      <c r="G14" s="3">
        <f>COUNTIFS(Dataset!$A$1:$A$70,"&gt;="&amp;'Chi-Square Test'!E14,Dataset!$A$1:$A$70,"&lt;="&amp;'Chi-Square Test'!F14)</f>
        <v>9</v>
      </c>
      <c r="H14" s="3">
        <f t="shared" si="0"/>
        <v>8.75</v>
      </c>
      <c r="I14">
        <f t="shared" si="1"/>
        <v>7.1428571428571426E-3</v>
      </c>
      <c r="L14">
        <v>7</v>
      </c>
      <c r="M14" s="19"/>
      <c r="P14" s="19"/>
      <c r="Q14" s="19"/>
    </row>
    <row r="15" spans="3:18" x14ac:dyDescent="0.25">
      <c r="C15">
        <v>8</v>
      </c>
      <c r="D15" s="3">
        <f t="shared" si="2"/>
        <v>1</v>
      </c>
      <c r="E15">
        <f t="shared" si="3"/>
        <v>0.875</v>
      </c>
      <c r="F15">
        <f t="shared" si="4"/>
        <v>1</v>
      </c>
      <c r="G15" s="3">
        <f>COUNTIFS(Dataset!$A$1:$A$70,"&gt;="&amp;'Chi-Square Test'!E15,Dataset!$A$1:$A$70,"&lt;="&amp;'Chi-Square Test'!F15)</f>
        <v>4</v>
      </c>
      <c r="H15" s="3">
        <f t="shared" si="0"/>
        <v>8.75</v>
      </c>
      <c r="I15">
        <f t="shared" si="1"/>
        <v>2.5785714285714287</v>
      </c>
      <c r="L15">
        <v>8</v>
      </c>
      <c r="M15" s="19"/>
      <c r="P15" s="19"/>
      <c r="Q15" s="19"/>
    </row>
    <row r="16" spans="3:18" x14ac:dyDescent="0.25">
      <c r="D16" s="3"/>
      <c r="G16" s="3"/>
      <c r="H16" s="3"/>
      <c r="M16" s="19"/>
      <c r="P16" s="19"/>
      <c r="Q16" s="19"/>
    </row>
    <row r="17" spans="4:18" x14ac:dyDescent="0.25">
      <c r="D17" s="3"/>
      <c r="G17" s="3"/>
      <c r="H17" s="3"/>
      <c r="M17" s="19"/>
      <c r="P17" s="19"/>
      <c r="Q17" s="19"/>
    </row>
    <row r="18" spans="4:18" x14ac:dyDescent="0.25">
      <c r="G18" s="26"/>
      <c r="H18" s="26"/>
      <c r="I18" s="3">
        <f>SUM(I8:I15)</f>
        <v>12.057142857142859</v>
      </c>
      <c r="P18" s="26"/>
      <c r="Q18" s="26"/>
      <c r="R18" s="19"/>
    </row>
    <row r="20" spans="4:18" x14ac:dyDescent="0.25">
      <c r="G20" s="26"/>
      <c r="H20" s="26"/>
      <c r="I20">
        <f>_xlfn.CHISQ.INV.RT(0.05,6)</f>
        <v>12.591587243743978</v>
      </c>
      <c r="P20" s="26"/>
      <c r="Q20" s="26"/>
    </row>
  </sheetData>
  <mergeCells count="8">
    <mergeCell ref="C2:G2"/>
    <mergeCell ref="G18:H18"/>
    <mergeCell ref="G20:H20"/>
    <mergeCell ref="C4:D4"/>
    <mergeCell ref="L2:P2"/>
    <mergeCell ref="L4:M4"/>
    <mergeCell ref="P18:Q18"/>
    <mergeCell ref="P20:Q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5" workbookViewId="0">
      <selection activeCell="H51" sqref="H51"/>
    </sheetView>
  </sheetViews>
  <sheetFormatPr defaultColWidth="8.85546875" defaultRowHeight="15" x14ac:dyDescent="0.25"/>
  <cols>
    <col min="2" max="2" width="15.28515625" customWidth="1"/>
  </cols>
  <sheetData>
    <row r="1" spans="1:4" x14ac:dyDescent="0.25">
      <c r="A1" t="s">
        <v>1052</v>
      </c>
      <c r="B1" t="s">
        <v>1053</v>
      </c>
      <c r="D1" t="s">
        <v>1054</v>
      </c>
    </row>
    <row r="2" spans="1:4" x14ac:dyDescent="0.25">
      <c r="A2">
        <v>1</v>
      </c>
      <c r="B2">
        <v>0.72549126126870256</v>
      </c>
      <c r="C2">
        <f>B3-B2</f>
        <v>-5.3323471551033674E-2</v>
      </c>
      <c r="D2">
        <f>IF(C2*C3&gt;0,0,1)</f>
        <v>1</v>
      </c>
    </row>
    <row r="3" spans="1:4" x14ac:dyDescent="0.25">
      <c r="A3">
        <v>2</v>
      </c>
      <c r="B3">
        <v>0.67216778971766888</v>
      </c>
      <c r="C3">
        <f t="shared" ref="C3:C66" si="0">B4-B3</f>
        <v>0.21525409382590199</v>
      </c>
      <c r="D3">
        <f t="shared" ref="D3:D66" si="1">IF(C3*C4&gt;0,0,1)</f>
        <v>1</v>
      </c>
    </row>
    <row r="4" spans="1:4" x14ac:dyDescent="0.25">
      <c r="A4">
        <v>3</v>
      </c>
      <c r="B4">
        <v>0.88742188354357088</v>
      </c>
      <c r="C4">
        <f t="shared" si="0"/>
        <v>-0.36994866706231988</v>
      </c>
      <c r="D4">
        <f t="shared" si="1"/>
        <v>1</v>
      </c>
    </row>
    <row r="5" spans="1:4" x14ac:dyDescent="0.25">
      <c r="A5">
        <v>4</v>
      </c>
      <c r="B5">
        <v>0.517473216481251</v>
      </c>
      <c r="C5">
        <f t="shared" si="0"/>
        <v>0.45509475358114226</v>
      </c>
      <c r="D5">
        <f t="shared" si="1"/>
        <v>1</v>
      </c>
    </row>
    <row r="6" spans="1:4" x14ac:dyDescent="0.25">
      <c r="A6">
        <v>5</v>
      </c>
      <c r="B6">
        <v>0.97256797006239326</v>
      </c>
      <c r="C6">
        <f t="shared" si="0"/>
        <v>-0.26249508853481185</v>
      </c>
      <c r="D6">
        <f t="shared" si="1"/>
        <v>1</v>
      </c>
    </row>
    <row r="7" spans="1:4" x14ac:dyDescent="0.25">
      <c r="A7">
        <v>6</v>
      </c>
      <c r="B7">
        <v>0.71007288152758141</v>
      </c>
      <c r="C7">
        <f t="shared" si="0"/>
        <v>6.593178907156827E-2</v>
      </c>
      <c r="D7">
        <f t="shared" si="1"/>
        <v>1</v>
      </c>
    </row>
    <row r="8" spans="1:4" x14ac:dyDescent="0.25">
      <c r="A8">
        <v>7</v>
      </c>
      <c r="B8">
        <v>0.77600467059914968</v>
      </c>
      <c r="C8">
        <f t="shared" si="0"/>
        <v>-0.45876827316586288</v>
      </c>
      <c r="D8">
        <f t="shared" si="1"/>
        <v>0</v>
      </c>
    </row>
    <row r="9" spans="1:4" x14ac:dyDescent="0.25">
      <c r="A9">
        <v>8</v>
      </c>
      <c r="B9">
        <v>0.3172363974332868</v>
      </c>
      <c r="C9">
        <f t="shared" si="0"/>
        <v>-0.14621311058258213</v>
      </c>
      <c r="D9">
        <f t="shared" si="1"/>
        <v>1</v>
      </c>
    </row>
    <row r="10" spans="1:4" x14ac:dyDescent="0.25">
      <c r="A10">
        <v>9</v>
      </c>
      <c r="B10">
        <v>0.17102328685070467</v>
      </c>
      <c r="C10">
        <f t="shared" si="0"/>
        <v>0.41375652084312586</v>
      </c>
      <c r="D10">
        <f t="shared" si="1"/>
        <v>0</v>
      </c>
    </row>
    <row r="11" spans="1:4" x14ac:dyDescent="0.25">
      <c r="A11">
        <v>10</v>
      </c>
      <c r="B11">
        <v>0.58477980769383053</v>
      </c>
      <c r="C11">
        <f t="shared" si="0"/>
        <v>3.4501035717814488E-2</v>
      </c>
      <c r="D11">
        <f t="shared" si="1"/>
        <v>0</v>
      </c>
    </row>
    <row r="12" spans="1:4" x14ac:dyDescent="0.25">
      <c r="A12">
        <v>11</v>
      </c>
      <c r="B12">
        <v>0.61928084341164502</v>
      </c>
      <c r="C12">
        <f t="shared" si="0"/>
        <v>0.25276167867745447</v>
      </c>
      <c r="D12">
        <f t="shared" si="1"/>
        <v>1</v>
      </c>
    </row>
    <row r="13" spans="1:4" x14ac:dyDescent="0.25">
      <c r="A13">
        <v>12</v>
      </c>
      <c r="B13">
        <v>0.87204252208909949</v>
      </c>
      <c r="C13">
        <f t="shared" si="0"/>
        <v>-0.68243596665041262</v>
      </c>
      <c r="D13">
        <f t="shared" si="1"/>
        <v>1</v>
      </c>
    </row>
    <row r="14" spans="1:4" x14ac:dyDescent="0.25">
      <c r="A14">
        <v>13</v>
      </c>
      <c r="B14">
        <v>0.18960655543868687</v>
      </c>
      <c r="C14">
        <f t="shared" si="0"/>
        <v>3.2403430799417127E-2</v>
      </c>
      <c r="D14">
        <f t="shared" si="1"/>
        <v>0</v>
      </c>
    </row>
    <row r="15" spans="1:4" x14ac:dyDescent="0.25">
      <c r="A15">
        <v>14</v>
      </c>
      <c r="B15">
        <v>0.222009986238104</v>
      </c>
      <c r="C15">
        <f t="shared" si="0"/>
        <v>0.36237661771213103</v>
      </c>
      <c r="D15">
        <f t="shared" si="1"/>
        <v>1</v>
      </c>
    </row>
    <row r="16" spans="1:4" x14ac:dyDescent="0.25">
      <c r="A16">
        <v>15</v>
      </c>
      <c r="B16">
        <v>0.58438660395023501</v>
      </c>
      <c r="C16">
        <f t="shared" si="0"/>
        <v>-0.54925887001816209</v>
      </c>
      <c r="D16">
        <f t="shared" si="1"/>
        <v>1</v>
      </c>
    </row>
    <row r="17" spans="1:4" x14ac:dyDescent="0.25">
      <c r="A17">
        <v>16</v>
      </c>
      <c r="B17">
        <v>3.5127733932072913E-2</v>
      </c>
      <c r="C17">
        <f t="shared" si="0"/>
        <v>0.20109904080138941</v>
      </c>
      <c r="D17">
        <f t="shared" si="1"/>
        <v>0</v>
      </c>
    </row>
    <row r="18" spans="1:4" x14ac:dyDescent="0.25">
      <c r="A18">
        <v>17</v>
      </c>
      <c r="B18">
        <v>0.23622677473346232</v>
      </c>
      <c r="C18">
        <f t="shared" si="0"/>
        <v>0.41249966308653763</v>
      </c>
      <c r="D18">
        <f t="shared" si="1"/>
        <v>1</v>
      </c>
    </row>
    <row r="19" spans="1:4" x14ac:dyDescent="0.25">
      <c r="A19">
        <v>18</v>
      </c>
      <c r="B19">
        <v>0.64872643781999995</v>
      </c>
      <c r="C19">
        <f t="shared" si="0"/>
        <v>-3.6350757079079976E-2</v>
      </c>
      <c r="D19">
        <f t="shared" si="1"/>
        <v>0</v>
      </c>
    </row>
    <row r="20" spans="1:4" x14ac:dyDescent="0.25">
      <c r="A20">
        <v>19</v>
      </c>
      <c r="B20">
        <v>0.61237568074091997</v>
      </c>
      <c r="C20">
        <f t="shared" si="0"/>
        <v>-8.8640696281619968E-3</v>
      </c>
      <c r="D20">
        <f t="shared" si="1"/>
        <v>0</v>
      </c>
    </row>
    <row r="21" spans="1:4" x14ac:dyDescent="0.25">
      <c r="A21">
        <v>20</v>
      </c>
      <c r="B21">
        <v>0.60351161111275797</v>
      </c>
      <c r="C21">
        <f t="shared" si="0"/>
        <v>-0.23354162177478099</v>
      </c>
      <c r="D21">
        <f t="shared" si="1"/>
        <v>0</v>
      </c>
    </row>
    <row r="22" spans="1:4" x14ac:dyDescent="0.25">
      <c r="A22">
        <v>21</v>
      </c>
      <c r="B22">
        <v>0.36996998933797698</v>
      </c>
      <c r="C22">
        <f t="shared" si="0"/>
        <v>-3.3691300573347682E-2</v>
      </c>
      <c r="D22">
        <f t="shared" si="1"/>
        <v>0</v>
      </c>
    </row>
    <row r="23" spans="1:4" x14ac:dyDescent="0.25">
      <c r="A23">
        <v>22</v>
      </c>
      <c r="B23">
        <v>0.3362786887646293</v>
      </c>
      <c r="C23">
        <f t="shared" si="0"/>
        <v>-0.16597137046890428</v>
      </c>
      <c r="D23">
        <f t="shared" si="1"/>
        <v>0</v>
      </c>
    </row>
    <row r="24" spans="1:4" x14ac:dyDescent="0.25">
      <c r="A24">
        <v>23</v>
      </c>
      <c r="B24">
        <v>0.17030731829572501</v>
      </c>
      <c r="C24">
        <f t="shared" si="0"/>
        <v>-9.5395733549274914E-2</v>
      </c>
      <c r="D24">
        <f t="shared" si="1"/>
        <v>1</v>
      </c>
    </row>
    <row r="25" spans="1:4" x14ac:dyDescent="0.25">
      <c r="A25">
        <v>24</v>
      </c>
      <c r="B25">
        <v>7.4911584746450099E-2</v>
      </c>
      <c r="C25">
        <f t="shared" si="0"/>
        <v>9.8873755913996719E-2</v>
      </c>
      <c r="D25">
        <f t="shared" si="1"/>
        <v>1</v>
      </c>
    </row>
    <row r="26" spans="1:4" x14ac:dyDescent="0.25">
      <c r="A26">
        <v>25</v>
      </c>
      <c r="B26">
        <v>0.17378534066044682</v>
      </c>
      <c r="C26">
        <f t="shared" si="0"/>
        <v>-4.1916959634566986E-2</v>
      </c>
      <c r="D26">
        <f t="shared" si="1"/>
        <v>1</v>
      </c>
    </row>
    <row r="27" spans="1:4" x14ac:dyDescent="0.25">
      <c r="A27">
        <v>26</v>
      </c>
      <c r="B27">
        <v>0.13186838102587983</v>
      </c>
      <c r="C27">
        <f t="shared" si="0"/>
        <v>0.78968205883049658</v>
      </c>
      <c r="D27">
        <f t="shared" si="1"/>
        <v>1</v>
      </c>
    </row>
    <row r="28" spans="1:4" x14ac:dyDescent="0.25">
      <c r="A28">
        <v>27</v>
      </c>
      <c r="B28">
        <v>0.92155043985637641</v>
      </c>
      <c r="C28">
        <f t="shared" si="0"/>
        <v>-0.69034105299442539</v>
      </c>
      <c r="D28">
        <f t="shared" si="1"/>
        <v>0</v>
      </c>
    </row>
    <row r="29" spans="1:4" x14ac:dyDescent="0.25">
      <c r="A29">
        <v>28</v>
      </c>
      <c r="B29">
        <v>0.231209386861951</v>
      </c>
      <c r="C29">
        <f t="shared" si="0"/>
        <v>-3.5323717284431011E-2</v>
      </c>
      <c r="D29">
        <f t="shared" si="1"/>
        <v>1</v>
      </c>
    </row>
    <row r="30" spans="1:4" x14ac:dyDescent="0.25">
      <c r="A30">
        <v>29</v>
      </c>
      <c r="B30">
        <v>0.19588566957751999</v>
      </c>
      <c r="C30">
        <f t="shared" si="0"/>
        <v>0.6132007888883535</v>
      </c>
      <c r="D30">
        <f t="shared" si="1"/>
        <v>1</v>
      </c>
    </row>
    <row r="31" spans="1:4" x14ac:dyDescent="0.25">
      <c r="A31">
        <v>30</v>
      </c>
      <c r="B31">
        <v>0.80908645846587346</v>
      </c>
      <c r="C31">
        <f t="shared" si="0"/>
        <v>-0.7106590941109282</v>
      </c>
      <c r="D31">
        <f t="shared" si="1"/>
        <v>1</v>
      </c>
    </row>
    <row r="32" spans="1:4" x14ac:dyDescent="0.25">
      <c r="A32">
        <v>31</v>
      </c>
      <c r="B32">
        <v>9.8427364354945257E-2</v>
      </c>
      <c r="C32">
        <f t="shared" si="0"/>
        <v>0.76323056566733893</v>
      </c>
      <c r="D32">
        <f t="shared" si="1"/>
        <v>1</v>
      </c>
    </row>
    <row r="33" spans="1:4" x14ac:dyDescent="0.25">
      <c r="A33">
        <v>32</v>
      </c>
      <c r="B33">
        <v>0.86165793002228419</v>
      </c>
      <c r="C33">
        <f t="shared" si="0"/>
        <v>-0.47581374481117267</v>
      </c>
      <c r="D33">
        <f t="shared" si="1"/>
        <v>0</v>
      </c>
    </row>
    <row r="34" spans="1:4" x14ac:dyDescent="0.25">
      <c r="A34">
        <v>33</v>
      </c>
      <c r="B34">
        <v>0.38584418521111152</v>
      </c>
      <c r="C34">
        <f t="shared" si="0"/>
        <v>-0.24114208931134151</v>
      </c>
      <c r="D34">
        <f t="shared" si="1"/>
        <v>1</v>
      </c>
    </row>
    <row r="35" spans="1:4" x14ac:dyDescent="0.25">
      <c r="A35">
        <v>34</v>
      </c>
      <c r="B35">
        <v>0.14470209589977001</v>
      </c>
      <c r="C35">
        <f t="shared" si="0"/>
        <v>0.16053062654455019</v>
      </c>
      <c r="D35">
        <f t="shared" si="1"/>
        <v>1</v>
      </c>
    </row>
    <row r="36" spans="1:4" x14ac:dyDescent="0.25">
      <c r="A36">
        <v>35</v>
      </c>
      <c r="B36">
        <v>0.3052327224443202</v>
      </c>
      <c r="C36">
        <f t="shared" si="0"/>
        <v>-0.22354226213979489</v>
      </c>
      <c r="D36">
        <f t="shared" si="1"/>
        <v>1</v>
      </c>
    </row>
    <row r="37" spans="1:4" x14ac:dyDescent="0.25">
      <c r="A37">
        <v>36</v>
      </c>
      <c r="B37">
        <v>8.16904603045253E-2</v>
      </c>
      <c r="C37">
        <f t="shared" si="0"/>
        <v>6.0925025122116297E-2</v>
      </c>
      <c r="D37">
        <f t="shared" si="1"/>
        <v>1</v>
      </c>
    </row>
    <row r="38" spans="1:4" x14ac:dyDescent="0.25">
      <c r="A38">
        <v>37</v>
      </c>
      <c r="B38">
        <v>0.1426154854266416</v>
      </c>
      <c r="C38">
        <f t="shared" si="0"/>
        <v>-9.9953487177190103E-2</v>
      </c>
      <c r="D38">
        <f t="shared" si="1"/>
        <v>1</v>
      </c>
    </row>
    <row r="39" spans="1:4" x14ac:dyDescent="0.25">
      <c r="A39">
        <v>38</v>
      </c>
      <c r="B39">
        <v>4.2661998249451494E-2</v>
      </c>
      <c r="C39">
        <f t="shared" si="0"/>
        <v>0.6630349661147934</v>
      </c>
      <c r="D39">
        <f t="shared" si="1"/>
        <v>1</v>
      </c>
    </row>
    <row r="40" spans="1:4" x14ac:dyDescent="0.25">
      <c r="A40">
        <v>39</v>
      </c>
      <c r="B40">
        <v>0.70569696436424489</v>
      </c>
      <c r="C40">
        <f t="shared" si="0"/>
        <v>-0.58958115440798331</v>
      </c>
      <c r="D40">
        <f t="shared" si="1"/>
        <v>1</v>
      </c>
    </row>
    <row r="41" spans="1:4" x14ac:dyDescent="0.25">
      <c r="A41">
        <v>40</v>
      </c>
      <c r="B41">
        <v>0.11611580995626158</v>
      </c>
      <c r="C41">
        <f t="shared" si="0"/>
        <v>0.18730665787544376</v>
      </c>
      <c r="D41">
        <f t="shared" si="1"/>
        <v>0</v>
      </c>
    </row>
    <row r="42" spans="1:4" x14ac:dyDescent="0.25">
      <c r="A42">
        <v>41</v>
      </c>
      <c r="B42">
        <v>0.30342246783170534</v>
      </c>
      <c r="C42">
        <f t="shared" si="0"/>
        <v>0.4431071022402181</v>
      </c>
      <c r="D42">
        <f t="shared" si="1"/>
        <v>0</v>
      </c>
    </row>
    <row r="43" spans="1:4" x14ac:dyDescent="0.25">
      <c r="A43">
        <v>42</v>
      </c>
      <c r="B43">
        <v>0.74652957007192344</v>
      </c>
      <c r="C43">
        <f t="shared" si="0"/>
        <v>0.22679201257979253</v>
      </c>
      <c r="D43">
        <f t="shared" si="1"/>
        <v>1</v>
      </c>
    </row>
    <row r="44" spans="1:4" x14ac:dyDescent="0.25">
      <c r="A44">
        <v>43</v>
      </c>
      <c r="B44">
        <v>0.97332158265171598</v>
      </c>
      <c r="C44">
        <f t="shared" si="0"/>
        <v>-0.50720595177803474</v>
      </c>
      <c r="D44">
        <f t="shared" si="1"/>
        <v>1</v>
      </c>
    </row>
    <row r="45" spans="1:4" x14ac:dyDescent="0.25">
      <c r="A45">
        <v>44</v>
      </c>
      <c r="B45">
        <v>0.46611563087368124</v>
      </c>
      <c r="C45">
        <f t="shared" si="0"/>
        <v>0.34869727836116038</v>
      </c>
      <c r="D45">
        <f t="shared" si="1"/>
        <v>1</v>
      </c>
    </row>
    <row r="46" spans="1:4" x14ac:dyDescent="0.25">
      <c r="A46">
        <v>45</v>
      </c>
      <c r="B46">
        <v>0.81481290923484162</v>
      </c>
      <c r="C46">
        <f t="shared" si="0"/>
        <v>-0.65851440776397929</v>
      </c>
      <c r="D46">
        <f t="shared" si="1"/>
        <v>1</v>
      </c>
    </row>
    <row r="47" spans="1:4" x14ac:dyDescent="0.25">
      <c r="A47">
        <v>46</v>
      </c>
      <c r="B47">
        <v>0.15629850147086233</v>
      </c>
      <c r="C47">
        <f t="shared" si="0"/>
        <v>0.54185073357690372</v>
      </c>
      <c r="D47">
        <f t="shared" si="1"/>
        <v>1</v>
      </c>
    </row>
    <row r="48" spans="1:4" x14ac:dyDescent="0.25">
      <c r="A48">
        <v>47</v>
      </c>
      <c r="B48">
        <v>0.69814923504776605</v>
      </c>
      <c r="C48">
        <f t="shared" si="0"/>
        <v>-0.5737193960695135</v>
      </c>
      <c r="D48">
        <f t="shared" si="1"/>
        <v>0</v>
      </c>
    </row>
    <row r="49" spans="1:4" x14ac:dyDescent="0.25">
      <c r="A49">
        <v>48</v>
      </c>
      <c r="B49">
        <v>0.12442983897825255</v>
      </c>
      <c r="C49">
        <f t="shared" si="0"/>
        <v>-4.2950458750860343E-2</v>
      </c>
      <c r="D49">
        <f t="shared" si="1"/>
        <v>1</v>
      </c>
    </row>
    <row r="50" spans="1:4" x14ac:dyDescent="0.25">
      <c r="A50">
        <v>49</v>
      </c>
      <c r="B50">
        <v>8.1479380227392206E-2</v>
      </c>
      <c r="C50">
        <f t="shared" si="0"/>
        <v>0.75995086082455043</v>
      </c>
      <c r="D50">
        <f t="shared" si="1"/>
        <v>1</v>
      </c>
    </row>
    <row r="51" spans="1:4" x14ac:dyDescent="0.25">
      <c r="A51">
        <v>50</v>
      </c>
      <c r="B51">
        <v>0.84143024105194264</v>
      </c>
      <c r="C51">
        <f t="shared" si="0"/>
        <v>-0.79454043964093424</v>
      </c>
      <c r="D51">
        <f t="shared" si="1"/>
        <v>1</v>
      </c>
    </row>
    <row r="52" spans="1:4" x14ac:dyDescent="0.25">
      <c r="A52">
        <v>51</v>
      </c>
      <c r="B52">
        <v>4.6889801411008403E-2</v>
      </c>
      <c r="C52">
        <f t="shared" si="0"/>
        <v>0.69999827352789867</v>
      </c>
      <c r="D52">
        <f t="shared" si="1"/>
        <v>0</v>
      </c>
    </row>
    <row r="53" spans="1:4" x14ac:dyDescent="0.25">
      <c r="A53">
        <v>52</v>
      </c>
      <c r="B53">
        <v>0.74688807493890708</v>
      </c>
      <c r="C53">
        <f t="shared" si="0"/>
        <v>1.9659911107128281E-2</v>
      </c>
      <c r="D53">
        <f t="shared" si="1"/>
        <v>1</v>
      </c>
    </row>
    <row r="54" spans="1:4" x14ac:dyDescent="0.25">
      <c r="A54">
        <v>53</v>
      </c>
      <c r="B54">
        <v>0.76654798604603536</v>
      </c>
      <c r="C54">
        <f t="shared" si="0"/>
        <v>-4.0270184433014777E-2</v>
      </c>
      <c r="D54">
        <f t="shared" si="1"/>
        <v>1</v>
      </c>
    </row>
    <row r="55" spans="1:4" x14ac:dyDescent="0.25">
      <c r="A55">
        <v>54</v>
      </c>
      <c r="B55">
        <v>0.72627780161302058</v>
      </c>
      <c r="C55">
        <f t="shared" si="0"/>
        <v>3.7925735786185966E-2</v>
      </c>
      <c r="D55">
        <f t="shared" si="1"/>
        <v>1</v>
      </c>
    </row>
    <row r="56" spans="1:4" x14ac:dyDescent="0.25">
      <c r="A56">
        <v>55</v>
      </c>
      <c r="B56">
        <v>0.76420353739920655</v>
      </c>
      <c r="C56">
        <f t="shared" si="0"/>
        <v>-6.333214365645734E-2</v>
      </c>
      <c r="D56">
        <f t="shared" si="1"/>
        <v>0</v>
      </c>
    </row>
    <row r="57" spans="1:4" x14ac:dyDescent="0.25">
      <c r="A57">
        <v>56</v>
      </c>
      <c r="B57">
        <v>0.7008713937427492</v>
      </c>
      <c r="C57">
        <f t="shared" si="0"/>
        <v>-0.68058639204284033</v>
      </c>
      <c r="D57">
        <f t="shared" si="1"/>
        <v>1</v>
      </c>
    </row>
    <row r="58" spans="1:4" x14ac:dyDescent="0.25">
      <c r="A58">
        <v>57</v>
      </c>
      <c r="B58">
        <v>2.0285001699908878E-2</v>
      </c>
      <c r="C58">
        <f t="shared" si="0"/>
        <v>0.16201050791703719</v>
      </c>
      <c r="D58">
        <f t="shared" si="1"/>
        <v>1</v>
      </c>
    </row>
    <row r="59" spans="1:4" x14ac:dyDescent="0.25">
      <c r="A59">
        <v>58</v>
      </c>
      <c r="B59">
        <v>0.18229550961694607</v>
      </c>
      <c r="C59">
        <f t="shared" si="0"/>
        <v>-2.4615709616946063E-2</v>
      </c>
      <c r="D59">
        <f t="shared" si="1"/>
        <v>1</v>
      </c>
    </row>
    <row r="60" spans="1:4" x14ac:dyDescent="0.25">
      <c r="A60">
        <v>59</v>
      </c>
      <c r="B60">
        <v>0.15767980000000001</v>
      </c>
      <c r="C60">
        <f t="shared" si="0"/>
        <v>0.49986694999999992</v>
      </c>
      <c r="D60">
        <f t="shared" si="1"/>
        <v>1</v>
      </c>
    </row>
    <row r="61" spans="1:4" x14ac:dyDescent="0.25">
      <c r="A61">
        <v>60</v>
      </c>
      <c r="B61">
        <v>0.65754674999999996</v>
      </c>
      <c r="C61">
        <f t="shared" si="0"/>
        <v>-1.1903189999999952E-2</v>
      </c>
      <c r="D61">
        <f t="shared" si="1"/>
        <v>0</v>
      </c>
    </row>
    <row r="62" spans="1:4" x14ac:dyDescent="0.25">
      <c r="A62">
        <v>61</v>
      </c>
      <c r="B62">
        <v>0.64564356000000001</v>
      </c>
      <c r="C62">
        <f t="shared" si="0"/>
        <v>-4.8846860000000047E-2</v>
      </c>
      <c r="D62">
        <f t="shared" si="1"/>
        <v>0</v>
      </c>
    </row>
    <row r="63" spans="1:4" x14ac:dyDescent="0.25">
      <c r="A63">
        <v>62</v>
      </c>
      <c r="B63">
        <v>0.59679669999999996</v>
      </c>
      <c r="C63">
        <f t="shared" si="0"/>
        <v>-0.24355324999999994</v>
      </c>
      <c r="D63">
        <f t="shared" si="1"/>
        <v>0</v>
      </c>
    </row>
    <row r="64" spans="1:4" x14ac:dyDescent="0.25">
      <c r="A64">
        <v>63</v>
      </c>
      <c r="B64">
        <v>0.35324345000000001</v>
      </c>
      <c r="C64">
        <f t="shared" si="0"/>
        <v>-0.19887801400000002</v>
      </c>
      <c r="D64">
        <f t="shared" si="1"/>
        <v>1</v>
      </c>
    </row>
    <row r="65" spans="1:5" x14ac:dyDescent="0.25">
      <c r="A65">
        <v>64</v>
      </c>
      <c r="B65">
        <v>0.15436543599999999</v>
      </c>
      <c r="C65">
        <f t="shared" si="0"/>
        <v>0.63229156400000008</v>
      </c>
      <c r="D65">
        <f t="shared" si="1"/>
        <v>1</v>
      </c>
    </row>
    <row r="66" spans="1:5" x14ac:dyDescent="0.25">
      <c r="A66">
        <v>65</v>
      </c>
      <c r="B66">
        <v>0.78665700000000005</v>
      </c>
      <c r="C66">
        <f t="shared" si="0"/>
        <v>-0.55241134600000008</v>
      </c>
      <c r="D66">
        <f t="shared" si="1"/>
        <v>1</v>
      </c>
    </row>
    <row r="67" spans="1:5" x14ac:dyDescent="0.25">
      <c r="A67">
        <v>66</v>
      </c>
      <c r="B67">
        <v>0.234245654</v>
      </c>
      <c r="C67">
        <f>B68-B67</f>
        <v>0.22221886599999999</v>
      </c>
      <c r="D67">
        <f>IF(C67*C68&gt;0,0,1)</f>
        <v>0</v>
      </c>
    </row>
    <row r="68" spans="1:5" x14ac:dyDescent="0.25">
      <c r="A68">
        <v>67</v>
      </c>
      <c r="B68">
        <v>0.45646451999999998</v>
      </c>
      <c r="C68">
        <f>B69-B68</f>
        <v>8.7748000000004156E-4</v>
      </c>
      <c r="D68">
        <f>IF(C68*C69&gt;0,0,1)</f>
        <v>1</v>
      </c>
    </row>
    <row r="69" spans="1:5" x14ac:dyDescent="0.25">
      <c r="A69">
        <v>68</v>
      </c>
      <c r="B69">
        <v>0.45734200000000003</v>
      </c>
      <c r="C69">
        <f>B70-B69</f>
        <v>-8.6764300000002903E-4</v>
      </c>
      <c r="D69">
        <f>IF(C69*C70&gt;0,0,1)</f>
        <v>0</v>
      </c>
    </row>
    <row r="70" spans="1:5" x14ac:dyDescent="0.25">
      <c r="A70">
        <v>69</v>
      </c>
      <c r="B70">
        <v>0.456474357</v>
      </c>
      <c r="C70">
        <f>B71-B70</f>
        <v>-2.3915699999998985E-4</v>
      </c>
      <c r="D70">
        <f>IF(C70*C71&gt;0,0,1)</f>
        <v>1</v>
      </c>
    </row>
    <row r="71" spans="1:5" x14ac:dyDescent="0.25">
      <c r="A71">
        <v>70</v>
      </c>
      <c r="B71">
        <v>0.45623520000000001</v>
      </c>
      <c r="C71">
        <f>A71-B71</f>
        <v>69.543764800000005</v>
      </c>
      <c r="D71">
        <f>IF(C71*C72&gt;0,0,1)</f>
        <v>1</v>
      </c>
    </row>
    <row r="72" spans="1:5" x14ac:dyDescent="0.25">
      <c r="D72">
        <f>SUM(D2:D71)</f>
        <v>48</v>
      </c>
    </row>
    <row r="74" spans="1:5" x14ac:dyDescent="0.25">
      <c r="D74" t="s">
        <v>1055</v>
      </c>
      <c r="E74">
        <f>(2*A71-1)/3</f>
        <v>46.333333333333336</v>
      </c>
    </row>
    <row r="75" spans="1:5" x14ac:dyDescent="0.25">
      <c r="D75" t="s">
        <v>1056</v>
      </c>
      <c r="E75">
        <f>(16*A71-29)/90</f>
        <v>12.122222222222222</v>
      </c>
    </row>
    <row r="79" spans="1:5" x14ac:dyDescent="0.25">
      <c r="D79" t="s">
        <v>1057</v>
      </c>
      <c r="E79">
        <f>(D72-E74)/SQRT(E75)</f>
        <v>0.4786936087266534</v>
      </c>
    </row>
    <row r="80" spans="1:5" x14ac:dyDescent="0.25">
      <c r="D80" t="s">
        <v>1063</v>
      </c>
      <c r="E80">
        <f>_xlfn.NORM.INV(0.975,0,1)</f>
        <v>1.9599639845400536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43" workbookViewId="0">
      <selection activeCell="H4" sqref="H4"/>
    </sheetView>
  </sheetViews>
  <sheetFormatPr defaultColWidth="8.85546875" defaultRowHeight="15" x14ac:dyDescent="0.25"/>
  <cols>
    <col min="2" max="2" width="16" customWidth="1"/>
  </cols>
  <sheetData>
    <row r="1" spans="1:8" x14ac:dyDescent="0.25">
      <c r="A1" t="s">
        <v>1052</v>
      </c>
      <c r="B1" t="s">
        <v>1058</v>
      </c>
    </row>
    <row r="2" spans="1:8" x14ac:dyDescent="0.25">
      <c r="A2">
        <v>1</v>
      </c>
      <c r="B2">
        <v>0.72549126126870256</v>
      </c>
      <c r="C2">
        <f>MOD(A2,2)</f>
        <v>1</v>
      </c>
      <c r="D2">
        <f>B2*C2</f>
        <v>0.72549126126870256</v>
      </c>
      <c r="E2">
        <f>B2*(1-C2)</f>
        <v>0</v>
      </c>
      <c r="G2" s="17" t="s">
        <v>1059</v>
      </c>
      <c r="H2" s="16">
        <v>2</v>
      </c>
    </row>
    <row r="3" spans="1:8" x14ac:dyDescent="0.25">
      <c r="A3">
        <v>2</v>
      </c>
      <c r="B3">
        <v>0.67216778971766888</v>
      </c>
      <c r="C3">
        <f t="shared" ref="C3:C66" si="0">MOD(A3,2)</f>
        <v>0</v>
      </c>
      <c r="D3">
        <f>B3*C3</f>
        <v>0</v>
      </c>
      <c r="E3">
        <f>B3*(1-C3)</f>
        <v>0.67216778971766888</v>
      </c>
      <c r="F3">
        <f>D2*D4</f>
        <v>0.64381682156947295</v>
      </c>
      <c r="G3" s="17" t="s">
        <v>1022</v>
      </c>
      <c r="H3" s="16">
        <v>1</v>
      </c>
    </row>
    <row r="4" spans="1:8" x14ac:dyDescent="0.25">
      <c r="A4">
        <v>3</v>
      </c>
      <c r="B4">
        <v>0.88742188354357088</v>
      </c>
      <c r="C4">
        <f t="shared" si="0"/>
        <v>1</v>
      </c>
      <c r="D4">
        <f t="shared" ref="D3:D66" si="1">B4*C4</f>
        <v>0.88742188354357088</v>
      </c>
      <c r="E4">
        <f t="shared" ref="E3:E66" si="2">B4*(1-C4)</f>
        <v>0</v>
      </c>
      <c r="G4" s="17" t="s">
        <v>1060</v>
      </c>
      <c r="H4" s="16">
        <f>ROUNDDOWN((((70-H3)/H2)-1),0)</f>
        <v>33</v>
      </c>
    </row>
    <row r="5" spans="1:8" x14ac:dyDescent="0.25">
      <c r="A5">
        <v>4</v>
      </c>
      <c r="B5">
        <v>0.517473216481251</v>
      </c>
      <c r="C5">
        <f t="shared" si="0"/>
        <v>0</v>
      </c>
      <c r="D5">
        <f t="shared" si="1"/>
        <v>0</v>
      </c>
      <c r="E5">
        <f t="shared" si="2"/>
        <v>0.517473216481251</v>
      </c>
      <c r="F5">
        <f t="shared" ref="F5:F36" si="3">D4*D6</f>
        <v>0.8630780998669163</v>
      </c>
    </row>
    <row r="6" spans="1:8" x14ac:dyDescent="0.25">
      <c r="A6">
        <v>5</v>
      </c>
      <c r="B6">
        <v>0.97256797006239326</v>
      </c>
      <c r="C6">
        <f t="shared" si="0"/>
        <v>1</v>
      </c>
      <c r="D6">
        <f t="shared" si="1"/>
        <v>0.97256797006239326</v>
      </c>
      <c r="E6">
        <f t="shared" si="2"/>
        <v>0</v>
      </c>
    </row>
    <row r="7" spans="1:8" x14ac:dyDescent="0.25">
      <c r="A7">
        <v>6</v>
      </c>
      <c r="B7">
        <v>0.71007288152758141</v>
      </c>
      <c r="C7">
        <f t="shared" si="0"/>
        <v>0</v>
      </c>
      <c r="D7">
        <f t="shared" si="1"/>
        <v>0</v>
      </c>
      <c r="E7">
        <f t="shared" si="2"/>
        <v>0.71007288152758141</v>
      </c>
      <c r="F7">
        <f t="shared" ref="F7:F38" si="4">D6*D8</f>
        <v>0.75471728724355114</v>
      </c>
    </row>
    <row r="8" spans="1:8" x14ac:dyDescent="0.25">
      <c r="A8">
        <v>7</v>
      </c>
      <c r="B8">
        <v>0.77600467059914968</v>
      </c>
      <c r="C8">
        <f t="shared" si="0"/>
        <v>1</v>
      </c>
      <c r="D8">
        <f t="shared" si="1"/>
        <v>0.77600467059914968</v>
      </c>
      <c r="E8">
        <f t="shared" si="2"/>
        <v>0</v>
      </c>
    </row>
    <row r="9" spans="1:8" x14ac:dyDescent="0.25">
      <c r="A9">
        <v>8</v>
      </c>
      <c r="B9">
        <v>0.3172363974332868</v>
      </c>
      <c r="C9">
        <f t="shared" si="0"/>
        <v>0</v>
      </c>
      <c r="D9">
        <f t="shared" si="1"/>
        <v>0</v>
      </c>
      <c r="E9">
        <f t="shared" si="2"/>
        <v>0.3172363974332868</v>
      </c>
      <c r="F9">
        <f t="shared" ref="F9:F40" si="5">D8*D10</f>
        <v>0.13271486937736496</v>
      </c>
    </row>
    <row r="10" spans="1:8" x14ac:dyDescent="0.25">
      <c r="A10">
        <v>9</v>
      </c>
      <c r="B10">
        <v>0.17102328685070467</v>
      </c>
      <c r="C10">
        <f t="shared" si="0"/>
        <v>1</v>
      </c>
      <c r="D10">
        <f t="shared" si="1"/>
        <v>0.17102328685070467</v>
      </c>
      <c r="E10">
        <f t="shared" si="2"/>
        <v>0</v>
      </c>
    </row>
    <row r="11" spans="1:8" x14ac:dyDescent="0.25">
      <c r="A11">
        <v>10</v>
      </c>
      <c r="B11">
        <v>0.58477980769383053</v>
      </c>
      <c r="C11">
        <f t="shared" si="0"/>
        <v>0</v>
      </c>
      <c r="D11">
        <f t="shared" si="1"/>
        <v>0</v>
      </c>
      <c r="E11">
        <f t="shared" si="2"/>
        <v>0.58477980769383053</v>
      </c>
      <c r="F11">
        <f t="shared" ref="F11:F42" si="6">D10*D12</f>
        <v>0.10591144532393609</v>
      </c>
    </row>
    <row r="12" spans="1:8" x14ac:dyDescent="0.25">
      <c r="A12">
        <v>11</v>
      </c>
      <c r="B12">
        <v>0.61928084341164502</v>
      </c>
      <c r="C12">
        <f t="shared" si="0"/>
        <v>1</v>
      </c>
      <c r="D12">
        <f t="shared" si="1"/>
        <v>0.61928084341164502</v>
      </c>
      <c r="E12">
        <f t="shared" si="2"/>
        <v>0</v>
      </c>
    </row>
    <row r="13" spans="1:8" x14ac:dyDescent="0.25">
      <c r="A13">
        <v>12</v>
      </c>
      <c r="B13">
        <v>0.87204252208909949</v>
      </c>
      <c r="C13">
        <f t="shared" si="0"/>
        <v>0</v>
      </c>
      <c r="D13">
        <f t="shared" si="1"/>
        <v>0</v>
      </c>
      <c r="E13">
        <f t="shared" si="2"/>
        <v>0.87204252208909949</v>
      </c>
      <c r="F13">
        <f t="shared" ref="F13:F44" si="7">D12*D14</f>
        <v>0.11741970756844684</v>
      </c>
    </row>
    <row r="14" spans="1:8" x14ac:dyDescent="0.25">
      <c r="A14">
        <v>13</v>
      </c>
      <c r="B14">
        <v>0.18960655543868687</v>
      </c>
      <c r="C14">
        <f t="shared" si="0"/>
        <v>1</v>
      </c>
      <c r="D14">
        <f t="shared" si="1"/>
        <v>0.18960655543868687</v>
      </c>
      <c r="E14">
        <f t="shared" si="2"/>
        <v>0</v>
      </c>
    </row>
    <row r="15" spans="1:8" x14ac:dyDescent="0.25">
      <c r="A15">
        <v>14</v>
      </c>
      <c r="B15">
        <v>0.222009986238104</v>
      </c>
      <c r="C15">
        <f t="shared" si="0"/>
        <v>0</v>
      </c>
      <c r="D15">
        <f t="shared" si="1"/>
        <v>0</v>
      </c>
      <c r="E15">
        <f t="shared" si="2"/>
        <v>0.222009986238104</v>
      </c>
      <c r="F15">
        <f t="shared" ref="F15:F46" si="8">D14*D16</f>
        <v>0.11080353101951618</v>
      </c>
    </row>
    <row r="16" spans="1:8" x14ac:dyDescent="0.25">
      <c r="A16">
        <v>15</v>
      </c>
      <c r="B16">
        <v>0.58438660395023501</v>
      </c>
      <c r="C16">
        <f t="shared" si="0"/>
        <v>1</v>
      </c>
      <c r="D16">
        <f t="shared" si="1"/>
        <v>0.58438660395023501</v>
      </c>
      <c r="E16">
        <f t="shared" si="2"/>
        <v>0</v>
      </c>
    </row>
    <row r="17" spans="1:6" x14ac:dyDescent="0.25">
      <c r="A17">
        <v>16</v>
      </c>
      <c r="B17">
        <v>3.5127733932072913E-2</v>
      </c>
      <c r="C17">
        <f t="shared" si="0"/>
        <v>0</v>
      </c>
      <c r="D17">
        <f t="shared" si="1"/>
        <v>0</v>
      </c>
      <c r="E17">
        <f t="shared" si="2"/>
        <v>3.5127733932072913E-2</v>
      </c>
      <c r="F17">
        <f t="shared" ref="F17:F48" si="9">D16*D18</f>
        <v>0.13804776264860522</v>
      </c>
    </row>
    <row r="18" spans="1:6" x14ac:dyDescent="0.25">
      <c r="A18">
        <v>17</v>
      </c>
      <c r="B18">
        <v>0.23622677473346232</v>
      </c>
      <c r="C18">
        <f t="shared" si="0"/>
        <v>1</v>
      </c>
      <c r="D18">
        <f t="shared" si="1"/>
        <v>0.23622677473346232</v>
      </c>
      <c r="E18">
        <f t="shared" si="2"/>
        <v>0</v>
      </c>
    </row>
    <row r="19" spans="1:6" x14ac:dyDescent="0.25">
      <c r="A19">
        <v>18</v>
      </c>
      <c r="B19">
        <v>0.64872643781999995</v>
      </c>
      <c r="C19">
        <f t="shared" si="0"/>
        <v>0</v>
      </c>
      <c r="D19">
        <f t="shared" si="1"/>
        <v>0</v>
      </c>
      <c r="E19">
        <f t="shared" si="2"/>
        <v>0.64872643781999995</v>
      </c>
      <c r="F19">
        <f t="shared" ref="F19:F50" si="10">D18*D20</f>
        <v>0.14465953198663595</v>
      </c>
    </row>
    <row r="20" spans="1:6" x14ac:dyDescent="0.25">
      <c r="A20">
        <v>19</v>
      </c>
      <c r="B20">
        <v>0.61237568074091997</v>
      </c>
      <c r="C20">
        <f t="shared" si="0"/>
        <v>1</v>
      </c>
      <c r="D20">
        <f t="shared" si="1"/>
        <v>0.61237568074091997</v>
      </c>
      <c r="E20">
        <f t="shared" si="2"/>
        <v>0</v>
      </c>
    </row>
    <row r="21" spans="1:6" x14ac:dyDescent="0.25">
      <c r="A21">
        <v>20</v>
      </c>
      <c r="B21">
        <v>0.60351161111275797</v>
      </c>
      <c r="C21">
        <f t="shared" si="0"/>
        <v>0</v>
      </c>
      <c r="D21">
        <f t="shared" si="1"/>
        <v>0</v>
      </c>
      <c r="E21">
        <f t="shared" si="2"/>
        <v>0.60351161111275797</v>
      </c>
      <c r="F21">
        <f t="shared" ref="F21:F52" si="11">D20*D22</f>
        <v>0.22656062407455455</v>
      </c>
    </row>
    <row r="22" spans="1:6" x14ac:dyDescent="0.25">
      <c r="A22">
        <v>21</v>
      </c>
      <c r="B22">
        <v>0.36996998933797698</v>
      </c>
      <c r="C22">
        <f t="shared" si="0"/>
        <v>1</v>
      </c>
      <c r="D22">
        <f t="shared" si="1"/>
        <v>0.36996998933797698</v>
      </c>
      <c r="E22">
        <f t="shared" si="2"/>
        <v>0</v>
      </c>
    </row>
    <row r="23" spans="1:6" x14ac:dyDescent="0.25">
      <c r="A23">
        <v>22</v>
      </c>
      <c r="B23">
        <v>0.3362786887646293</v>
      </c>
      <c r="C23">
        <f t="shared" si="0"/>
        <v>0</v>
      </c>
      <c r="D23">
        <f t="shared" si="1"/>
        <v>0</v>
      </c>
      <c r="E23">
        <f t="shared" si="2"/>
        <v>0.3362786887646293</v>
      </c>
      <c r="F23">
        <f t="shared" ref="F23:F70" si="12">D22*D24</f>
        <v>6.3008596734048836E-2</v>
      </c>
    </row>
    <row r="24" spans="1:6" x14ac:dyDescent="0.25">
      <c r="A24">
        <v>23</v>
      </c>
      <c r="B24">
        <v>0.17030731829572501</v>
      </c>
      <c r="C24">
        <f t="shared" si="0"/>
        <v>1</v>
      </c>
      <c r="D24">
        <f t="shared" si="1"/>
        <v>0.17030731829572501</v>
      </c>
      <c r="E24">
        <f t="shared" si="2"/>
        <v>0</v>
      </c>
    </row>
    <row r="25" spans="1:6" x14ac:dyDescent="0.25">
      <c r="A25">
        <v>24</v>
      </c>
      <c r="B25">
        <v>7.4911584746450099E-2</v>
      </c>
      <c r="C25">
        <f t="shared" si="0"/>
        <v>0</v>
      </c>
      <c r="D25">
        <f t="shared" si="1"/>
        <v>0</v>
      </c>
      <c r="E25">
        <f t="shared" si="2"/>
        <v>7.4911584746450099E-2</v>
      </c>
      <c r="F25">
        <f t="shared" ref="F25:F70" si="13">D24*D26</f>
        <v>2.9596915326989718E-2</v>
      </c>
    </row>
    <row r="26" spans="1:6" x14ac:dyDescent="0.25">
      <c r="A26">
        <v>25</v>
      </c>
      <c r="B26">
        <v>0.17378534066044682</v>
      </c>
      <c r="C26">
        <f t="shared" si="0"/>
        <v>1</v>
      </c>
      <c r="D26">
        <f t="shared" si="1"/>
        <v>0.17378534066044682</v>
      </c>
      <c r="E26">
        <f t="shared" si="2"/>
        <v>0</v>
      </c>
    </row>
    <row r="27" spans="1:6" x14ac:dyDescent="0.25">
      <c r="A27">
        <v>26</v>
      </c>
      <c r="B27">
        <v>0.13186838102587983</v>
      </c>
      <c r="C27">
        <f t="shared" si="0"/>
        <v>0</v>
      </c>
      <c r="D27">
        <f t="shared" si="1"/>
        <v>0</v>
      </c>
      <c r="E27">
        <f t="shared" si="2"/>
        <v>0.13186838102587983</v>
      </c>
      <c r="F27">
        <f t="shared" ref="F27:F70" si="14">D26*D28</f>
        <v>0.16015195712622499</v>
      </c>
    </row>
    <row r="28" spans="1:6" x14ac:dyDescent="0.25">
      <c r="A28">
        <v>27</v>
      </c>
      <c r="B28">
        <v>0.92155043985637641</v>
      </c>
      <c r="C28">
        <f t="shared" si="0"/>
        <v>1</v>
      </c>
      <c r="D28">
        <f t="shared" si="1"/>
        <v>0.92155043985637641</v>
      </c>
      <c r="E28">
        <f t="shared" si="2"/>
        <v>0</v>
      </c>
    </row>
    <row r="29" spans="1:6" x14ac:dyDescent="0.25">
      <c r="A29">
        <v>28</v>
      </c>
      <c r="B29">
        <v>0.231209386861951</v>
      </c>
      <c r="C29">
        <f t="shared" si="0"/>
        <v>0</v>
      </c>
      <c r="D29">
        <f t="shared" si="1"/>
        <v>0</v>
      </c>
      <c r="E29">
        <f t="shared" si="2"/>
        <v>0.231209386861951</v>
      </c>
      <c r="F29">
        <f t="shared" ref="F29:F70" si="15">D28*D30</f>
        <v>0.18051852496072435</v>
      </c>
    </row>
    <row r="30" spans="1:6" x14ac:dyDescent="0.25">
      <c r="A30">
        <v>29</v>
      </c>
      <c r="B30">
        <v>0.19588566957751999</v>
      </c>
      <c r="C30">
        <f t="shared" si="0"/>
        <v>1</v>
      </c>
      <c r="D30">
        <f t="shared" si="1"/>
        <v>0.19588566957751999</v>
      </c>
      <c r="E30">
        <f t="shared" si="2"/>
        <v>0</v>
      </c>
    </row>
    <row r="31" spans="1:6" x14ac:dyDescent="0.25">
      <c r="A31">
        <v>30</v>
      </c>
      <c r="B31">
        <v>0.80908645846587346</v>
      </c>
      <c r="C31">
        <f t="shared" si="0"/>
        <v>0</v>
      </c>
      <c r="D31">
        <f t="shared" si="1"/>
        <v>0</v>
      </c>
      <c r="E31">
        <f t="shared" si="2"/>
        <v>0.80908645846587346</v>
      </c>
      <c r="F31">
        <f t="shared" ref="F31:F70" si="16">D30*D32</f>
        <v>1.9280510171418977E-2</v>
      </c>
    </row>
    <row r="32" spans="1:6" x14ac:dyDescent="0.25">
      <c r="A32">
        <v>31</v>
      </c>
      <c r="B32">
        <v>9.8427364354945257E-2</v>
      </c>
      <c r="C32">
        <f t="shared" si="0"/>
        <v>1</v>
      </c>
      <c r="D32">
        <f t="shared" si="1"/>
        <v>9.8427364354945257E-2</v>
      </c>
      <c r="E32">
        <f t="shared" si="2"/>
        <v>0</v>
      </c>
    </row>
    <row r="33" spans="1:6" x14ac:dyDescent="0.25">
      <c r="A33">
        <v>32</v>
      </c>
      <c r="B33">
        <v>0.86165793002228419</v>
      </c>
      <c r="C33">
        <f t="shared" si="0"/>
        <v>0</v>
      </c>
      <c r="D33">
        <f t="shared" si="1"/>
        <v>0</v>
      </c>
      <c r="E33">
        <f t="shared" si="2"/>
        <v>0.86165793002228419</v>
      </c>
      <c r="F33">
        <f t="shared" ref="F33:F70" si="17">D32*D34</f>
        <v>3.7977626202011054E-2</v>
      </c>
    </row>
    <row r="34" spans="1:6" x14ac:dyDescent="0.25">
      <c r="A34">
        <v>33</v>
      </c>
      <c r="B34">
        <v>0.38584418521111152</v>
      </c>
      <c r="C34">
        <f t="shared" si="0"/>
        <v>1</v>
      </c>
      <c r="D34">
        <f t="shared" si="1"/>
        <v>0.38584418521111152</v>
      </c>
      <c r="E34">
        <f t="shared" si="2"/>
        <v>0</v>
      </c>
    </row>
    <row r="35" spans="1:6" x14ac:dyDescent="0.25">
      <c r="A35">
        <v>34</v>
      </c>
      <c r="B35">
        <v>0.14470209589977001</v>
      </c>
      <c r="C35">
        <f t="shared" si="0"/>
        <v>0</v>
      </c>
      <c r="D35">
        <f t="shared" si="1"/>
        <v>0</v>
      </c>
      <c r="E35">
        <f t="shared" si="2"/>
        <v>0.14470209589977001</v>
      </c>
      <c r="F35">
        <f t="shared" ref="F35:F70" si="18">D34*D36</f>
        <v>0.11777227109129808</v>
      </c>
    </row>
    <row r="36" spans="1:6" x14ac:dyDescent="0.25">
      <c r="A36">
        <v>35</v>
      </c>
      <c r="B36">
        <v>0.3052327224443202</v>
      </c>
      <c r="C36">
        <f t="shared" si="0"/>
        <v>1</v>
      </c>
      <c r="D36">
        <f t="shared" si="1"/>
        <v>0.3052327224443202</v>
      </c>
      <c r="E36">
        <f t="shared" si="2"/>
        <v>0</v>
      </c>
    </row>
    <row r="37" spans="1:6" x14ac:dyDescent="0.25">
      <c r="A37">
        <v>36</v>
      </c>
      <c r="B37">
        <v>8.16904603045253E-2</v>
      </c>
      <c r="C37">
        <f t="shared" si="0"/>
        <v>0</v>
      </c>
      <c r="D37">
        <f t="shared" si="1"/>
        <v>0</v>
      </c>
      <c r="E37">
        <f t="shared" si="2"/>
        <v>8.16904603045253E-2</v>
      </c>
      <c r="F37">
        <f t="shared" ref="F37:F70" si="19">D36*D38</f>
        <v>4.3530912879492088E-2</v>
      </c>
    </row>
    <row r="38" spans="1:6" x14ac:dyDescent="0.25">
      <c r="A38">
        <v>37</v>
      </c>
      <c r="B38">
        <v>0.1426154854266416</v>
      </c>
      <c r="C38">
        <f t="shared" si="0"/>
        <v>1</v>
      </c>
      <c r="D38">
        <f t="shared" si="1"/>
        <v>0.1426154854266416</v>
      </c>
      <c r="E38">
        <f t="shared" si="2"/>
        <v>0</v>
      </c>
    </row>
    <row r="39" spans="1:6" x14ac:dyDescent="0.25">
      <c r="A39">
        <v>38</v>
      </c>
      <c r="B39">
        <v>4.2661998249451494E-2</v>
      </c>
      <c r="C39">
        <f t="shared" si="0"/>
        <v>0</v>
      </c>
      <c r="D39">
        <f t="shared" si="1"/>
        <v>0</v>
      </c>
      <c r="E39">
        <f t="shared" si="2"/>
        <v>4.2661998249451494E-2</v>
      </c>
      <c r="F39">
        <f t="shared" ref="F39:F70" si="20">D38*D40</f>
        <v>0.10064331513691419</v>
      </c>
    </row>
    <row r="40" spans="1:6" x14ac:dyDescent="0.25">
      <c r="A40">
        <v>39</v>
      </c>
      <c r="B40">
        <v>0.70569696436424489</v>
      </c>
      <c r="C40">
        <f t="shared" si="0"/>
        <v>1</v>
      </c>
      <c r="D40">
        <f t="shared" si="1"/>
        <v>0.70569696436424489</v>
      </c>
      <c r="E40">
        <f t="shared" si="2"/>
        <v>0</v>
      </c>
    </row>
    <row r="41" spans="1:6" x14ac:dyDescent="0.25">
      <c r="A41">
        <v>40</v>
      </c>
      <c r="B41">
        <v>0.11611580995626158</v>
      </c>
      <c r="C41">
        <f t="shared" si="0"/>
        <v>0</v>
      </c>
      <c r="D41">
        <f t="shared" si="1"/>
        <v>0</v>
      </c>
      <c r="E41">
        <f t="shared" si="2"/>
        <v>0.11611580995626158</v>
      </c>
      <c r="F41">
        <f t="shared" ref="F41:F70" si="21">D40*D42</f>
        <v>0.21412431446874222</v>
      </c>
    </row>
    <row r="42" spans="1:6" x14ac:dyDescent="0.25">
      <c r="A42">
        <v>41</v>
      </c>
      <c r="B42">
        <v>0.30342246783170534</v>
      </c>
      <c r="C42">
        <f t="shared" si="0"/>
        <v>1</v>
      </c>
      <c r="D42">
        <f t="shared" si="1"/>
        <v>0.30342246783170534</v>
      </c>
      <c r="E42">
        <f t="shared" si="2"/>
        <v>0</v>
      </c>
    </row>
    <row r="43" spans="1:6" x14ac:dyDescent="0.25">
      <c r="A43">
        <v>42</v>
      </c>
      <c r="B43">
        <v>0.74652957007192344</v>
      </c>
      <c r="C43">
        <f t="shared" si="0"/>
        <v>0</v>
      </c>
      <c r="D43">
        <f t="shared" si="1"/>
        <v>0</v>
      </c>
      <c r="E43">
        <f t="shared" si="2"/>
        <v>0.74652957007192344</v>
      </c>
      <c r="F43">
        <f t="shared" ref="F43:F70" si="22">D42*D44</f>
        <v>0.29532763660204481</v>
      </c>
    </row>
    <row r="44" spans="1:6" x14ac:dyDescent="0.25">
      <c r="A44">
        <v>43</v>
      </c>
      <c r="B44">
        <v>0.97332158265171598</v>
      </c>
      <c r="C44">
        <f t="shared" si="0"/>
        <v>1</v>
      </c>
      <c r="D44">
        <f t="shared" si="1"/>
        <v>0.97332158265171598</v>
      </c>
      <c r="E44">
        <f t="shared" si="2"/>
        <v>0</v>
      </c>
    </row>
    <row r="45" spans="1:6" x14ac:dyDescent="0.25">
      <c r="A45">
        <v>44</v>
      </c>
      <c r="B45">
        <v>0.46611563087368124</v>
      </c>
      <c r="C45">
        <f t="shared" si="0"/>
        <v>0</v>
      </c>
      <c r="D45">
        <f t="shared" si="1"/>
        <v>0</v>
      </c>
      <c r="E45">
        <f t="shared" si="2"/>
        <v>0.46611563087368124</v>
      </c>
      <c r="F45">
        <f t="shared" ref="F45:F70" si="23">D44*D46</f>
        <v>0.79307499038150508</v>
      </c>
    </row>
    <row r="46" spans="1:6" x14ac:dyDescent="0.25">
      <c r="A46">
        <v>45</v>
      </c>
      <c r="B46">
        <v>0.81481290923484162</v>
      </c>
      <c r="C46">
        <f t="shared" si="0"/>
        <v>1</v>
      </c>
      <c r="D46">
        <f t="shared" si="1"/>
        <v>0.81481290923484162</v>
      </c>
      <c r="E46">
        <f t="shared" si="2"/>
        <v>0</v>
      </c>
    </row>
    <row r="47" spans="1:6" x14ac:dyDescent="0.25">
      <c r="A47">
        <v>46</v>
      </c>
      <c r="B47">
        <v>0.15629850147086233</v>
      </c>
      <c r="C47">
        <f t="shared" si="0"/>
        <v>0</v>
      </c>
      <c r="D47">
        <f t="shared" si="1"/>
        <v>0</v>
      </c>
      <c r="E47">
        <f t="shared" si="2"/>
        <v>0.15629850147086233</v>
      </c>
      <c r="F47">
        <f t="shared" ref="F47:F70" si="24">D46*D48</f>
        <v>0.56886100928934946</v>
      </c>
    </row>
    <row r="48" spans="1:6" x14ac:dyDescent="0.25">
      <c r="A48">
        <v>47</v>
      </c>
      <c r="B48">
        <v>0.69814923504776605</v>
      </c>
      <c r="C48">
        <f t="shared" si="0"/>
        <v>1</v>
      </c>
      <c r="D48">
        <f t="shared" si="1"/>
        <v>0.69814923504776605</v>
      </c>
      <c r="E48">
        <f t="shared" si="2"/>
        <v>0</v>
      </c>
    </row>
    <row r="49" spans="1:6" x14ac:dyDescent="0.25">
      <c r="A49">
        <v>48</v>
      </c>
      <c r="B49">
        <v>0.12442983897825255</v>
      </c>
      <c r="C49">
        <f t="shared" si="0"/>
        <v>0</v>
      </c>
      <c r="D49">
        <f t="shared" si="1"/>
        <v>0</v>
      </c>
      <c r="E49">
        <f t="shared" si="2"/>
        <v>0.12442983897825255</v>
      </c>
      <c r="F49">
        <f t="shared" ref="F49:F70" si="25">D48*D50</f>
        <v>5.6884766977919943E-2</v>
      </c>
    </row>
    <row r="50" spans="1:6" x14ac:dyDescent="0.25">
      <c r="A50">
        <v>49</v>
      </c>
      <c r="B50">
        <v>8.1479380227392206E-2</v>
      </c>
      <c r="C50">
        <f t="shared" si="0"/>
        <v>1</v>
      </c>
      <c r="D50">
        <f t="shared" si="1"/>
        <v>8.1479380227392206E-2</v>
      </c>
      <c r="E50">
        <f t="shared" si="2"/>
        <v>0</v>
      </c>
    </row>
    <row r="51" spans="1:6" x14ac:dyDescent="0.25">
      <c r="A51">
        <v>50</v>
      </c>
      <c r="B51">
        <v>0.84143024105194264</v>
      </c>
      <c r="C51">
        <f t="shared" si="0"/>
        <v>0</v>
      </c>
      <c r="D51">
        <f t="shared" si="1"/>
        <v>0</v>
      </c>
      <c r="E51">
        <f t="shared" si="2"/>
        <v>0.84143024105194264</v>
      </c>
      <c r="F51">
        <f t="shared" ref="F51:F70" si="26">D50*D52</f>
        <v>3.820551957954465E-3</v>
      </c>
    </row>
    <row r="52" spans="1:6" x14ac:dyDescent="0.25">
      <c r="A52">
        <v>51</v>
      </c>
      <c r="B52">
        <v>4.6889801411008403E-2</v>
      </c>
      <c r="C52">
        <f t="shared" si="0"/>
        <v>1</v>
      </c>
      <c r="D52">
        <f t="shared" si="1"/>
        <v>4.6889801411008403E-2</v>
      </c>
      <c r="E52">
        <f t="shared" si="2"/>
        <v>0</v>
      </c>
    </row>
    <row r="53" spans="1:6" x14ac:dyDescent="0.25">
      <c r="A53">
        <v>52</v>
      </c>
      <c r="B53">
        <v>0.74688807493890708</v>
      </c>
      <c r="C53">
        <f t="shared" si="0"/>
        <v>0</v>
      </c>
      <c r="D53">
        <f t="shared" si="1"/>
        <v>0</v>
      </c>
      <c r="E53">
        <f t="shared" si="2"/>
        <v>0.74688807493890708</v>
      </c>
      <c r="F53">
        <f t="shared" ref="F53:F70" si="27">D52*D54</f>
        <v>3.5943282837707036E-2</v>
      </c>
    </row>
    <row r="54" spans="1:6" x14ac:dyDescent="0.25">
      <c r="A54">
        <v>53</v>
      </c>
      <c r="B54">
        <v>0.76654798604603536</v>
      </c>
      <c r="C54">
        <f t="shared" si="0"/>
        <v>1</v>
      </c>
      <c r="D54">
        <f t="shared" si="1"/>
        <v>0.76654798604603536</v>
      </c>
      <c r="E54">
        <f t="shared" si="2"/>
        <v>0</v>
      </c>
    </row>
    <row r="55" spans="1:6" x14ac:dyDescent="0.25">
      <c r="A55">
        <v>54</v>
      </c>
      <c r="B55">
        <v>0.72627780161302058</v>
      </c>
      <c r="C55">
        <f t="shared" si="0"/>
        <v>0</v>
      </c>
      <c r="D55">
        <f t="shared" si="1"/>
        <v>0</v>
      </c>
      <c r="E55">
        <f t="shared" si="2"/>
        <v>0.72627780161302058</v>
      </c>
      <c r="F55">
        <f t="shared" ref="F55:F70" si="28">D54*D56</f>
        <v>0.5857986825226178</v>
      </c>
    </row>
    <row r="56" spans="1:6" x14ac:dyDescent="0.25">
      <c r="A56">
        <v>55</v>
      </c>
      <c r="B56">
        <v>0.76420353739920655</v>
      </c>
      <c r="C56">
        <f t="shared" si="0"/>
        <v>1</v>
      </c>
      <c r="D56">
        <f t="shared" si="1"/>
        <v>0.76420353739920655</v>
      </c>
      <c r="E56">
        <f t="shared" si="2"/>
        <v>0</v>
      </c>
    </row>
    <row r="57" spans="1:6" x14ac:dyDescent="0.25">
      <c r="A57">
        <v>56</v>
      </c>
      <c r="B57">
        <v>0.7008713937427492</v>
      </c>
      <c r="C57">
        <f t="shared" si="0"/>
        <v>0</v>
      </c>
      <c r="D57">
        <f t="shared" si="1"/>
        <v>0</v>
      </c>
      <c r="E57">
        <f t="shared" si="2"/>
        <v>0.7008713937427492</v>
      </c>
      <c r="F57">
        <f t="shared" ref="F57:F70" si="29">D56*D58</f>
        <v>1.5501870055219283E-2</v>
      </c>
    </row>
    <row r="58" spans="1:6" x14ac:dyDescent="0.25">
      <c r="A58">
        <v>57</v>
      </c>
      <c r="B58">
        <v>2.0285001699908878E-2</v>
      </c>
      <c r="C58">
        <f t="shared" si="0"/>
        <v>1</v>
      </c>
      <c r="D58">
        <f t="shared" si="1"/>
        <v>2.0285001699908878E-2</v>
      </c>
      <c r="E58">
        <f t="shared" si="2"/>
        <v>0</v>
      </c>
    </row>
    <row r="59" spans="1:6" x14ac:dyDescent="0.25">
      <c r="A59">
        <v>58</v>
      </c>
      <c r="B59">
        <v>0.18229550961694607</v>
      </c>
      <c r="C59">
        <f t="shared" si="0"/>
        <v>0</v>
      </c>
      <c r="D59">
        <f t="shared" si="1"/>
        <v>0</v>
      </c>
      <c r="E59">
        <f t="shared" si="2"/>
        <v>0.18229550961694607</v>
      </c>
      <c r="F59">
        <f t="shared" ref="F59:F70" si="30">D58*D60</f>
        <v>3.1985350110412922E-3</v>
      </c>
    </row>
    <row r="60" spans="1:6" x14ac:dyDescent="0.25">
      <c r="A60">
        <v>59</v>
      </c>
      <c r="B60">
        <v>0.15767980000000001</v>
      </c>
      <c r="C60">
        <f t="shared" si="0"/>
        <v>1</v>
      </c>
      <c r="D60">
        <f t="shared" si="1"/>
        <v>0.15767980000000001</v>
      </c>
      <c r="E60">
        <f t="shared" si="2"/>
        <v>0</v>
      </c>
    </row>
    <row r="61" spans="1:6" x14ac:dyDescent="0.25">
      <c r="A61">
        <v>60</v>
      </c>
      <c r="B61">
        <v>0.65754674999999996</v>
      </c>
      <c r="C61">
        <f t="shared" si="0"/>
        <v>0</v>
      </c>
      <c r="D61">
        <f t="shared" si="1"/>
        <v>0</v>
      </c>
      <c r="E61">
        <f t="shared" si="2"/>
        <v>0.65754674999999996</v>
      </c>
      <c r="F61">
        <f t="shared" ref="F61:F70" si="31">D60*D62</f>
        <v>0.10180494741208801</v>
      </c>
    </row>
    <row r="62" spans="1:6" x14ac:dyDescent="0.25">
      <c r="A62">
        <v>61</v>
      </c>
      <c r="B62">
        <v>0.64564356000000001</v>
      </c>
      <c r="C62">
        <f t="shared" si="0"/>
        <v>1</v>
      </c>
      <c r="D62">
        <f t="shared" si="1"/>
        <v>0.64564356000000001</v>
      </c>
      <c r="E62">
        <f t="shared" si="2"/>
        <v>0</v>
      </c>
    </row>
    <row r="63" spans="1:6" x14ac:dyDescent="0.25">
      <c r="A63">
        <v>62</v>
      </c>
      <c r="B63">
        <v>0.59679669999999996</v>
      </c>
      <c r="C63">
        <f t="shared" si="0"/>
        <v>0</v>
      </c>
      <c r="D63">
        <f t="shared" si="1"/>
        <v>0</v>
      </c>
      <c r="E63">
        <f t="shared" si="2"/>
        <v>0.59679669999999996</v>
      </c>
      <c r="F63">
        <f t="shared" ref="F63:F70" si="32">D62*D64</f>
        <v>0.228069358604682</v>
      </c>
    </row>
    <row r="64" spans="1:6" x14ac:dyDescent="0.25">
      <c r="A64">
        <v>63</v>
      </c>
      <c r="B64">
        <v>0.35324345000000001</v>
      </c>
      <c r="C64">
        <f t="shared" si="0"/>
        <v>1</v>
      </c>
      <c r="D64">
        <f t="shared" si="1"/>
        <v>0.35324345000000001</v>
      </c>
      <c r="E64">
        <f t="shared" si="2"/>
        <v>0</v>
      </c>
    </row>
    <row r="65" spans="1:6" x14ac:dyDescent="0.25">
      <c r="A65">
        <v>64</v>
      </c>
      <c r="B65">
        <v>0.15436543599999999</v>
      </c>
      <c r="C65">
        <f t="shared" si="0"/>
        <v>0</v>
      </c>
      <c r="D65">
        <f t="shared" si="1"/>
        <v>0</v>
      </c>
      <c r="E65">
        <f t="shared" si="2"/>
        <v>0.15436543599999999</v>
      </c>
      <c r="F65">
        <f t="shared" ref="F65:F70" si="33">D64*D66</f>
        <v>0.27788143264665005</v>
      </c>
    </row>
    <row r="66" spans="1:6" x14ac:dyDescent="0.25">
      <c r="A66">
        <v>65</v>
      </c>
      <c r="B66">
        <v>0.78665700000000005</v>
      </c>
      <c r="C66">
        <f t="shared" si="0"/>
        <v>1</v>
      </c>
      <c r="D66">
        <f t="shared" si="1"/>
        <v>0.78665700000000005</v>
      </c>
      <c r="E66">
        <f t="shared" si="2"/>
        <v>0</v>
      </c>
    </row>
    <row r="67" spans="1:6" x14ac:dyDescent="0.25">
      <c r="A67">
        <v>66</v>
      </c>
      <c r="B67">
        <v>0.234245654</v>
      </c>
      <c r="C67">
        <f t="shared" ref="C67:C71" si="34">MOD(A67,2)</f>
        <v>0</v>
      </c>
      <c r="D67">
        <f t="shared" ref="D67:D71" si="35">B67*C67</f>
        <v>0</v>
      </c>
      <c r="E67">
        <f t="shared" ref="E67:E71" si="36">B67*(1-C67)</f>
        <v>0.234245654</v>
      </c>
      <c r="F67">
        <f t="shared" ref="F67:F70" si="37">D66*D68</f>
        <v>0.35908100990964004</v>
      </c>
    </row>
    <row r="68" spans="1:6" x14ac:dyDescent="0.25">
      <c r="A68">
        <v>67</v>
      </c>
      <c r="B68">
        <v>0.45646451999999998</v>
      </c>
      <c r="C68">
        <f t="shared" si="34"/>
        <v>1</v>
      </c>
      <c r="D68">
        <f t="shared" si="35"/>
        <v>0.45646451999999998</v>
      </c>
      <c r="E68">
        <f t="shared" si="36"/>
        <v>0</v>
      </c>
    </row>
    <row r="69" spans="1:6" x14ac:dyDescent="0.25">
      <c r="A69">
        <v>68</v>
      </c>
      <c r="B69">
        <v>0.45734200000000003</v>
      </c>
      <c r="C69">
        <f t="shared" si="34"/>
        <v>0</v>
      </c>
      <c r="D69">
        <f t="shared" si="35"/>
        <v>0</v>
      </c>
      <c r="E69">
        <f t="shared" si="36"/>
        <v>0.45734200000000003</v>
      </c>
      <c r="F69">
        <f t="shared" ref="F69:F70" si="38">D68*D70</f>
        <v>0.20836434826031364</v>
      </c>
    </row>
    <row r="70" spans="1:6" x14ac:dyDescent="0.25">
      <c r="A70">
        <v>69</v>
      </c>
      <c r="B70">
        <v>0.456474357</v>
      </c>
      <c r="C70">
        <f t="shared" si="34"/>
        <v>1</v>
      </c>
      <c r="D70">
        <f t="shared" si="35"/>
        <v>0.456474357</v>
      </c>
      <c r="E70">
        <f t="shared" si="36"/>
        <v>0</v>
      </c>
    </row>
    <row r="71" spans="1:6" x14ac:dyDescent="0.25">
      <c r="A71">
        <v>70</v>
      </c>
      <c r="B71">
        <v>0.45623520000000001</v>
      </c>
      <c r="C71">
        <f t="shared" si="34"/>
        <v>0</v>
      </c>
      <c r="D71">
        <f t="shared" si="35"/>
        <v>0</v>
      </c>
      <c r="E71">
        <f t="shared" si="36"/>
        <v>0.45623520000000001</v>
      </c>
    </row>
    <row r="73" spans="1:6" x14ac:dyDescent="0.25">
      <c r="D73" t="s">
        <v>1061</v>
      </c>
      <c r="E73">
        <f>(SUM(F2:F71)/H4)-0.25</f>
        <v>-1.551675614407283E-2</v>
      </c>
    </row>
    <row r="74" spans="1:6" x14ac:dyDescent="0.25">
      <c r="D74" t="s">
        <v>1062</v>
      </c>
      <c r="E74">
        <f>SQRT(13*H4+7)/(12*(H4+1))</f>
        <v>5.1177973082894859E-2</v>
      </c>
    </row>
    <row r="75" spans="1:6" x14ac:dyDescent="0.25">
      <c r="D75" t="s">
        <v>1057</v>
      </c>
      <c r="E75">
        <f>E73/E74</f>
        <v>-0.30319208068165898</v>
      </c>
    </row>
    <row r="76" spans="1:6" x14ac:dyDescent="0.25">
      <c r="D76" t="s">
        <v>1063</v>
      </c>
      <c r="E76">
        <f>_xlfn.NORM.INV(0.975,0,1)</f>
        <v>1.9599639845400536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LCG</vt:lpstr>
      <vt:lpstr>Dataset</vt:lpstr>
      <vt:lpstr>K-S Test</vt:lpstr>
      <vt:lpstr>Chi-Square Test</vt:lpstr>
      <vt:lpstr>Runs Test</vt:lpstr>
      <vt:lpstr>Autocorrelation Test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Efe Sertkaya</cp:lastModifiedBy>
  <dcterms:created xsi:type="dcterms:W3CDTF">2020-02-27T07:53:33Z</dcterms:created>
  <dcterms:modified xsi:type="dcterms:W3CDTF">2020-03-03T13:07:18Z</dcterms:modified>
</cp:coreProperties>
</file>