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342\2016 Fall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" i="1" l="1"/>
  <c r="Q3" i="1"/>
  <c r="R3" i="1" s="1"/>
  <c r="S3" i="1" s="1"/>
  <c r="H3" i="1"/>
  <c r="I3" i="1" s="1"/>
  <c r="J3" i="1" s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4" i="1"/>
  <c r="G4" i="1" s="1"/>
  <c r="H4" i="1" s="1"/>
  <c r="L5" i="1"/>
  <c r="M5" i="1"/>
  <c r="N5" i="1" s="1"/>
  <c r="L6" i="1"/>
  <c r="M6" i="1"/>
  <c r="N6" i="1" s="1"/>
  <c r="L7" i="1"/>
  <c r="M7" i="1"/>
  <c r="N7" i="1" s="1"/>
  <c r="L8" i="1"/>
  <c r="M8" i="1"/>
  <c r="N8" i="1" s="1"/>
  <c r="L9" i="1"/>
  <c r="M9" i="1"/>
  <c r="N9" i="1" s="1"/>
  <c r="L10" i="1"/>
  <c r="M10" i="1"/>
  <c r="N10" i="1" s="1"/>
  <c r="L11" i="1"/>
  <c r="M11" i="1"/>
  <c r="N11" i="1" s="1"/>
  <c r="L12" i="1"/>
  <c r="M12" i="1"/>
  <c r="N12" i="1" s="1"/>
  <c r="L13" i="1"/>
  <c r="M13" i="1"/>
  <c r="N13" i="1" s="1"/>
  <c r="L14" i="1"/>
  <c r="M14" i="1"/>
  <c r="N14" i="1" s="1"/>
  <c r="L15" i="1"/>
  <c r="M15" i="1"/>
  <c r="N15" i="1" s="1"/>
  <c r="L16" i="1"/>
  <c r="M16" i="1"/>
  <c r="N16" i="1" s="1"/>
  <c r="L17" i="1"/>
  <c r="M17" i="1"/>
  <c r="N17" i="1" s="1"/>
  <c r="L18" i="1"/>
  <c r="M18" i="1"/>
  <c r="N18" i="1" s="1"/>
  <c r="L19" i="1"/>
  <c r="M19" i="1"/>
  <c r="N19" i="1" s="1"/>
  <c r="L20" i="1"/>
  <c r="M20" i="1"/>
  <c r="N20" i="1" s="1"/>
  <c r="L21" i="1"/>
  <c r="M21" i="1"/>
  <c r="N21" i="1" s="1"/>
  <c r="L22" i="1"/>
  <c r="M22" i="1"/>
  <c r="N22" i="1" s="1"/>
  <c r="L23" i="1"/>
  <c r="M23" i="1"/>
  <c r="N23" i="1" s="1"/>
  <c r="L24" i="1"/>
  <c r="M24" i="1"/>
  <c r="N24" i="1" s="1"/>
  <c r="L25" i="1"/>
  <c r="M25" i="1"/>
  <c r="N25" i="1" s="1"/>
  <c r="L26" i="1"/>
  <c r="M26" i="1"/>
  <c r="N26" i="1" s="1"/>
  <c r="L27" i="1"/>
  <c r="M27" i="1"/>
  <c r="N27" i="1" s="1"/>
  <c r="L28" i="1"/>
  <c r="M28" i="1"/>
  <c r="N28" i="1" s="1"/>
  <c r="L29" i="1"/>
  <c r="M29" i="1"/>
  <c r="N29" i="1" s="1"/>
  <c r="L30" i="1"/>
  <c r="M30" i="1"/>
  <c r="N30" i="1" s="1"/>
  <c r="L31" i="1"/>
  <c r="M31" i="1"/>
  <c r="N31" i="1" s="1"/>
  <c r="L32" i="1"/>
  <c r="M32" i="1"/>
  <c r="N32" i="1" s="1"/>
  <c r="L33" i="1"/>
  <c r="M33" i="1"/>
  <c r="N33" i="1" s="1"/>
  <c r="L34" i="1"/>
  <c r="M34" i="1"/>
  <c r="N34" i="1" s="1"/>
  <c r="L35" i="1"/>
  <c r="M35" i="1"/>
  <c r="N35" i="1" s="1"/>
  <c r="L36" i="1"/>
  <c r="M36" i="1"/>
  <c r="N36" i="1" s="1"/>
  <c r="L37" i="1"/>
  <c r="M37" i="1"/>
  <c r="N37" i="1" s="1"/>
  <c r="L38" i="1"/>
  <c r="M38" i="1"/>
  <c r="N38" i="1" s="1"/>
  <c r="L39" i="1"/>
  <c r="M39" i="1"/>
  <c r="N39" i="1" s="1"/>
  <c r="L40" i="1"/>
  <c r="M40" i="1"/>
  <c r="N40" i="1" s="1"/>
  <c r="L41" i="1"/>
  <c r="M41" i="1"/>
  <c r="N41" i="1" s="1"/>
  <c r="L42" i="1"/>
  <c r="M42" i="1"/>
  <c r="N42" i="1" s="1"/>
  <c r="L43" i="1"/>
  <c r="M43" i="1"/>
  <c r="N43" i="1" s="1"/>
  <c r="L44" i="1"/>
  <c r="M44" i="1"/>
  <c r="N44" i="1" s="1"/>
  <c r="L45" i="1"/>
  <c r="M45" i="1"/>
  <c r="N45" i="1" s="1"/>
  <c r="L46" i="1"/>
  <c r="M46" i="1"/>
  <c r="N46" i="1" s="1"/>
  <c r="L47" i="1"/>
  <c r="M47" i="1"/>
  <c r="N47" i="1" s="1"/>
  <c r="L48" i="1"/>
  <c r="M48" i="1"/>
  <c r="N48" i="1" s="1"/>
  <c r="L49" i="1"/>
  <c r="M49" i="1"/>
  <c r="N49" i="1" s="1"/>
  <c r="L50" i="1"/>
  <c r="M50" i="1"/>
  <c r="N50" i="1" s="1"/>
  <c r="L51" i="1"/>
  <c r="M51" i="1"/>
  <c r="N51" i="1" s="1"/>
  <c r="L52" i="1"/>
  <c r="M52" i="1"/>
  <c r="N52" i="1" s="1"/>
  <c r="L53" i="1"/>
  <c r="M53" i="1"/>
  <c r="N53" i="1" s="1"/>
  <c r="L54" i="1"/>
  <c r="M54" i="1"/>
  <c r="N54" i="1" s="1"/>
  <c r="L55" i="1"/>
  <c r="M55" i="1"/>
  <c r="N55" i="1" s="1"/>
  <c r="L56" i="1"/>
  <c r="M56" i="1"/>
  <c r="N56" i="1" s="1"/>
  <c r="L57" i="1"/>
  <c r="M57" i="1"/>
  <c r="N57" i="1" s="1"/>
  <c r="L58" i="1"/>
  <c r="M58" i="1"/>
  <c r="N58" i="1" s="1"/>
  <c r="L59" i="1"/>
  <c r="M59" i="1"/>
  <c r="N59" i="1" s="1"/>
  <c r="L60" i="1"/>
  <c r="M60" i="1"/>
  <c r="N60" i="1" s="1"/>
  <c r="L61" i="1"/>
  <c r="M61" i="1"/>
  <c r="N61" i="1" s="1"/>
  <c r="L62" i="1"/>
  <c r="M62" i="1"/>
  <c r="N62" i="1" s="1"/>
  <c r="L63" i="1"/>
  <c r="M63" i="1"/>
  <c r="N63" i="1" s="1"/>
  <c r="L64" i="1"/>
  <c r="M64" i="1"/>
  <c r="N64" i="1" s="1"/>
  <c r="L65" i="1"/>
  <c r="M65" i="1"/>
  <c r="N65" i="1" s="1"/>
  <c r="L66" i="1"/>
  <c r="M66" i="1"/>
  <c r="N66" i="1" s="1"/>
  <c r="L67" i="1"/>
  <c r="M67" i="1"/>
  <c r="N67" i="1" s="1"/>
  <c r="L68" i="1"/>
  <c r="M68" i="1"/>
  <c r="N68" i="1" s="1"/>
  <c r="L69" i="1"/>
  <c r="M69" i="1"/>
  <c r="N69" i="1" s="1"/>
  <c r="L70" i="1"/>
  <c r="M70" i="1"/>
  <c r="N70" i="1" s="1"/>
  <c r="L71" i="1"/>
  <c r="M71" i="1"/>
  <c r="N71" i="1" s="1"/>
  <c r="L72" i="1"/>
  <c r="M72" i="1"/>
  <c r="N72" i="1" s="1"/>
  <c r="L73" i="1"/>
  <c r="M73" i="1"/>
  <c r="N73" i="1" s="1"/>
  <c r="L74" i="1"/>
  <c r="M74" i="1"/>
  <c r="N74" i="1" s="1"/>
  <c r="L75" i="1"/>
  <c r="M75" i="1"/>
  <c r="N75" i="1" s="1"/>
  <c r="L76" i="1"/>
  <c r="M76" i="1"/>
  <c r="N76" i="1" s="1"/>
  <c r="L77" i="1"/>
  <c r="M77" i="1"/>
  <c r="N77" i="1" s="1"/>
  <c r="L78" i="1"/>
  <c r="M78" i="1"/>
  <c r="N78" i="1" s="1"/>
  <c r="L79" i="1"/>
  <c r="M79" i="1"/>
  <c r="N79" i="1" s="1"/>
  <c r="L80" i="1"/>
  <c r="M80" i="1"/>
  <c r="N80" i="1" s="1"/>
  <c r="L81" i="1"/>
  <c r="M81" i="1"/>
  <c r="N81" i="1" s="1"/>
  <c r="L82" i="1"/>
  <c r="M82" i="1"/>
  <c r="N82" i="1" s="1"/>
  <c r="L83" i="1"/>
  <c r="M83" i="1"/>
  <c r="N83" i="1" s="1"/>
  <c r="L84" i="1"/>
  <c r="M84" i="1"/>
  <c r="N84" i="1" s="1"/>
  <c r="L85" i="1"/>
  <c r="M85" i="1"/>
  <c r="N85" i="1" s="1"/>
  <c r="L86" i="1"/>
  <c r="M86" i="1"/>
  <c r="N86" i="1" s="1"/>
  <c r="L87" i="1"/>
  <c r="M87" i="1"/>
  <c r="N87" i="1" s="1"/>
  <c r="L88" i="1"/>
  <c r="M88" i="1"/>
  <c r="N88" i="1" s="1"/>
  <c r="L89" i="1"/>
  <c r="M89" i="1"/>
  <c r="N89" i="1" s="1"/>
  <c r="L90" i="1"/>
  <c r="M90" i="1"/>
  <c r="N90" i="1" s="1"/>
  <c r="L91" i="1"/>
  <c r="M91" i="1"/>
  <c r="N91" i="1" s="1"/>
  <c r="L92" i="1"/>
  <c r="M92" i="1"/>
  <c r="N92" i="1" s="1"/>
  <c r="L93" i="1"/>
  <c r="M93" i="1"/>
  <c r="N93" i="1" s="1"/>
  <c r="L94" i="1"/>
  <c r="M94" i="1"/>
  <c r="N94" i="1" s="1"/>
  <c r="L95" i="1"/>
  <c r="M95" i="1"/>
  <c r="N95" i="1" s="1"/>
  <c r="L96" i="1"/>
  <c r="M96" i="1"/>
  <c r="N96" i="1" s="1"/>
  <c r="L97" i="1"/>
  <c r="M97" i="1"/>
  <c r="N97" i="1" s="1"/>
  <c r="L98" i="1"/>
  <c r="M98" i="1"/>
  <c r="N98" i="1" s="1"/>
  <c r="L99" i="1"/>
  <c r="M99" i="1"/>
  <c r="N99" i="1" s="1"/>
  <c r="L100" i="1"/>
  <c r="M100" i="1"/>
  <c r="N100" i="1" s="1"/>
  <c r="L101" i="1"/>
  <c r="M101" i="1"/>
  <c r="N101" i="1" s="1"/>
  <c r="L102" i="1"/>
  <c r="M102" i="1"/>
  <c r="N102" i="1" s="1"/>
  <c r="L103" i="1"/>
  <c r="M103" i="1"/>
  <c r="N103" i="1" s="1"/>
  <c r="L104" i="1"/>
  <c r="M104" i="1"/>
  <c r="N104" i="1" s="1"/>
  <c r="L105" i="1"/>
  <c r="M105" i="1"/>
  <c r="N105" i="1" s="1"/>
  <c r="L106" i="1"/>
  <c r="M106" i="1"/>
  <c r="N106" i="1" s="1"/>
  <c r="L107" i="1"/>
  <c r="M107" i="1"/>
  <c r="N107" i="1" s="1"/>
  <c r="L108" i="1"/>
  <c r="M108" i="1"/>
  <c r="N108" i="1" s="1"/>
  <c r="L109" i="1"/>
  <c r="M109" i="1"/>
  <c r="N109" i="1" s="1"/>
  <c r="L110" i="1"/>
  <c r="M110" i="1"/>
  <c r="N110" i="1" s="1"/>
  <c r="L111" i="1"/>
  <c r="M111" i="1"/>
  <c r="N111" i="1" s="1"/>
  <c r="L112" i="1"/>
  <c r="M112" i="1"/>
  <c r="N112" i="1" s="1"/>
  <c r="L113" i="1"/>
  <c r="M113" i="1"/>
  <c r="N113" i="1" s="1"/>
  <c r="L114" i="1"/>
  <c r="M114" i="1"/>
  <c r="N114" i="1" s="1"/>
  <c r="L115" i="1"/>
  <c r="M115" i="1"/>
  <c r="N115" i="1" s="1"/>
  <c r="L116" i="1"/>
  <c r="M116" i="1"/>
  <c r="N116" i="1" s="1"/>
  <c r="L117" i="1"/>
  <c r="M117" i="1"/>
  <c r="N117" i="1" s="1"/>
  <c r="L118" i="1"/>
  <c r="M118" i="1"/>
  <c r="N118" i="1" s="1"/>
  <c r="L119" i="1"/>
  <c r="M119" i="1"/>
  <c r="N119" i="1" s="1"/>
  <c r="L120" i="1"/>
  <c r="M120" i="1"/>
  <c r="N120" i="1" s="1"/>
  <c r="L121" i="1"/>
  <c r="M121" i="1"/>
  <c r="N121" i="1" s="1"/>
  <c r="L122" i="1"/>
  <c r="M122" i="1"/>
  <c r="N122" i="1" s="1"/>
  <c r="L123" i="1"/>
  <c r="M123" i="1"/>
  <c r="N123" i="1" s="1"/>
  <c r="L124" i="1"/>
  <c r="M124" i="1"/>
  <c r="N124" i="1" s="1"/>
  <c r="L125" i="1"/>
  <c r="M125" i="1"/>
  <c r="N125" i="1" s="1"/>
  <c r="L126" i="1"/>
  <c r="M126" i="1"/>
  <c r="N126" i="1" s="1"/>
  <c r="L127" i="1"/>
  <c r="M127" i="1"/>
  <c r="N127" i="1" s="1"/>
  <c r="L128" i="1"/>
  <c r="M128" i="1"/>
  <c r="N128" i="1" s="1"/>
  <c r="L129" i="1"/>
  <c r="M129" i="1"/>
  <c r="N129" i="1" s="1"/>
  <c r="L130" i="1"/>
  <c r="M130" i="1"/>
  <c r="N130" i="1" s="1"/>
  <c r="L131" i="1"/>
  <c r="M131" i="1"/>
  <c r="N131" i="1" s="1"/>
  <c r="L132" i="1"/>
  <c r="M132" i="1"/>
  <c r="N132" i="1" s="1"/>
  <c r="L133" i="1"/>
  <c r="M133" i="1"/>
  <c r="N133" i="1" s="1"/>
  <c r="L134" i="1"/>
  <c r="M134" i="1"/>
  <c r="N134" i="1" s="1"/>
  <c r="L135" i="1"/>
  <c r="M135" i="1"/>
  <c r="N135" i="1" s="1"/>
  <c r="L136" i="1"/>
  <c r="M136" i="1"/>
  <c r="N136" i="1" s="1"/>
  <c r="L137" i="1"/>
  <c r="M137" i="1"/>
  <c r="N137" i="1" s="1"/>
  <c r="L138" i="1"/>
  <c r="M138" i="1"/>
  <c r="N138" i="1" s="1"/>
  <c r="L139" i="1"/>
  <c r="M139" i="1"/>
  <c r="N139" i="1" s="1"/>
  <c r="L140" i="1"/>
  <c r="M140" i="1"/>
  <c r="N140" i="1" s="1"/>
  <c r="L141" i="1"/>
  <c r="M141" i="1"/>
  <c r="N141" i="1" s="1"/>
  <c r="L142" i="1"/>
  <c r="M142" i="1"/>
  <c r="N142" i="1" s="1"/>
  <c r="L143" i="1"/>
  <c r="M143" i="1"/>
  <c r="N143" i="1" s="1"/>
  <c r="L144" i="1"/>
  <c r="M144" i="1"/>
  <c r="N144" i="1" s="1"/>
  <c r="L145" i="1"/>
  <c r="M145" i="1"/>
  <c r="N145" i="1" s="1"/>
  <c r="L146" i="1"/>
  <c r="M146" i="1"/>
  <c r="N146" i="1" s="1"/>
  <c r="L147" i="1"/>
  <c r="M147" i="1"/>
  <c r="N147" i="1" s="1"/>
  <c r="L148" i="1"/>
  <c r="M148" i="1"/>
  <c r="N148" i="1" s="1"/>
  <c r="L149" i="1"/>
  <c r="M149" i="1"/>
  <c r="N149" i="1" s="1"/>
  <c r="L150" i="1"/>
  <c r="M150" i="1"/>
  <c r="N150" i="1" s="1"/>
  <c r="L151" i="1"/>
  <c r="M151" i="1"/>
  <c r="N151" i="1" s="1"/>
  <c r="L152" i="1"/>
  <c r="M152" i="1"/>
  <c r="N152" i="1" s="1"/>
  <c r="L153" i="1"/>
  <c r="M153" i="1"/>
  <c r="N153" i="1" s="1"/>
  <c r="L154" i="1"/>
  <c r="M154" i="1"/>
  <c r="N154" i="1" s="1"/>
  <c r="L155" i="1"/>
  <c r="M155" i="1"/>
  <c r="N155" i="1" s="1"/>
  <c r="L156" i="1"/>
  <c r="M156" i="1"/>
  <c r="N156" i="1" s="1"/>
  <c r="L157" i="1"/>
  <c r="M157" i="1"/>
  <c r="N157" i="1" s="1"/>
  <c r="L158" i="1"/>
  <c r="M158" i="1"/>
  <c r="N158" i="1" s="1"/>
  <c r="L159" i="1"/>
  <c r="M159" i="1"/>
  <c r="N159" i="1" s="1"/>
  <c r="L160" i="1"/>
  <c r="M160" i="1"/>
  <c r="N160" i="1" s="1"/>
  <c r="L161" i="1"/>
  <c r="M161" i="1"/>
  <c r="N161" i="1" s="1"/>
  <c r="L162" i="1"/>
  <c r="M162" i="1"/>
  <c r="N162" i="1" s="1"/>
  <c r="L163" i="1"/>
  <c r="M163" i="1"/>
  <c r="N163" i="1" s="1"/>
  <c r="L164" i="1"/>
  <c r="M164" i="1"/>
  <c r="N164" i="1" s="1"/>
  <c r="L165" i="1"/>
  <c r="M165" i="1"/>
  <c r="N165" i="1" s="1"/>
  <c r="L166" i="1"/>
  <c r="M166" i="1"/>
  <c r="N166" i="1" s="1"/>
  <c r="L167" i="1"/>
  <c r="M167" i="1"/>
  <c r="N167" i="1" s="1"/>
  <c r="L168" i="1"/>
  <c r="M168" i="1"/>
  <c r="N168" i="1" s="1"/>
  <c r="L169" i="1"/>
  <c r="M169" i="1"/>
  <c r="N169" i="1" s="1"/>
  <c r="L170" i="1"/>
  <c r="M170" i="1"/>
  <c r="N170" i="1" s="1"/>
  <c r="L171" i="1"/>
  <c r="M171" i="1"/>
  <c r="N171" i="1" s="1"/>
  <c r="L172" i="1"/>
  <c r="M172" i="1"/>
  <c r="N172" i="1" s="1"/>
  <c r="L173" i="1"/>
  <c r="M173" i="1"/>
  <c r="N173" i="1" s="1"/>
  <c r="L174" i="1"/>
  <c r="M174" i="1"/>
  <c r="N174" i="1" s="1"/>
  <c r="L175" i="1"/>
  <c r="M175" i="1"/>
  <c r="N175" i="1" s="1"/>
  <c r="L176" i="1"/>
  <c r="M176" i="1"/>
  <c r="N176" i="1" s="1"/>
  <c r="L177" i="1"/>
  <c r="M177" i="1"/>
  <c r="N177" i="1" s="1"/>
  <c r="L178" i="1"/>
  <c r="M178" i="1"/>
  <c r="N178" i="1" s="1"/>
  <c r="L179" i="1"/>
  <c r="M179" i="1"/>
  <c r="N179" i="1" s="1"/>
  <c r="L180" i="1"/>
  <c r="M180" i="1"/>
  <c r="N180" i="1" s="1"/>
  <c r="L181" i="1"/>
  <c r="M181" i="1"/>
  <c r="N181" i="1" s="1"/>
  <c r="L182" i="1"/>
  <c r="M182" i="1"/>
  <c r="N182" i="1" s="1"/>
  <c r="L183" i="1"/>
  <c r="M183" i="1"/>
  <c r="N183" i="1" s="1"/>
  <c r="M4" i="1"/>
  <c r="L4" i="1"/>
  <c r="P4" i="1" s="1"/>
  <c r="Q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 s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E119" i="1" s="1"/>
  <c r="D120" i="1"/>
  <c r="E120" i="1" s="1"/>
  <c r="D121" i="1"/>
  <c r="E121" i="1" s="1"/>
  <c r="D122" i="1"/>
  <c r="E122" i="1" s="1"/>
  <c r="D123" i="1"/>
  <c r="E123" i="1" s="1"/>
  <c r="D124" i="1"/>
  <c r="E124" i="1" s="1"/>
  <c r="D125" i="1"/>
  <c r="E125" i="1" s="1"/>
  <c r="D126" i="1"/>
  <c r="E126" i="1" s="1"/>
  <c r="D127" i="1"/>
  <c r="E127" i="1" s="1"/>
  <c r="D128" i="1"/>
  <c r="E128" i="1" s="1"/>
  <c r="D129" i="1"/>
  <c r="E129" i="1" s="1"/>
  <c r="D130" i="1"/>
  <c r="E130" i="1" s="1"/>
  <c r="D131" i="1"/>
  <c r="E131" i="1" s="1"/>
  <c r="D132" i="1"/>
  <c r="E132" i="1" s="1"/>
  <c r="D133" i="1"/>
  <c r="E133" i="1" s="1"/>
  <c r="D134" i="1"/>
  <c r="E134" i="1" s="1"/>
  <c r="D135" i="1"/>
  <c r="E135" i="1" s="1"/>
  <c r="D136" i="1"/>
  <c r="E136" i="1" s="1"/>
  <c r="D137" i="1"/>
  <c r="E137" i="1" s="1"/>
  <c r="D138" i="1"/>
  <c r="E138" i="1" s="1"/>
  <c r="D139" i="1"/>
  <c r="E139" i="1" s="1"/>
  <c r="D140" i="1"/>
  <c r="E140" i="1" s="1"/>
  <c r="D141" i="1"/>
  <c r="E141" i="1" s="1"/>
  <c r="D142" i="1"/>
  <c r="E142" i="1" s="1"/>
  <c r="D143" i="1"/>
  <c r="E143" i="1" s="1"/>
  <c r="D144" i="1"/>
  <c r="E144" i="1" s="1"/>
  <c r="D145" i="1"/>
  <c r="E145" i="1" s="1"/>
  <c r="D146" i="1"/>
  <c r="E146" i="1" s="1"/>
  <c r="D147" i="1"/>
  <c r="E147" i="1" s="1"/>
  <c r="D148" i="1"/>
  <c r="E148" i="1" s="1"/>
  <c r="D149" i="1"/>
  <c r="E149" i="1" s="1"/>
  <c r="D150" i="1"/>
  <c r="E150" i="1" s="1"/>
  <c r="D151" i="1"/>
  <c r="E151" i="1" s="1"/>
  <c r="D152" i="1"/>
  <c r="E152" i="1" s="1"/>
  <c r="D153" i="1"/>
  <c r="E153" i="1" s="1"/>
  <c r="D154" i="1"/>
  <c r="E154" i="1" s="1"/>
  <c r="D155" i="1"/>
  <c r="E155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D165" i="1"/>
  <c r="E165" i="1" s="1"/>
  <c r="D166" i="1"/>
  <c r="E166" i="1" s="1"/>
  <c r="D167" i="1"/>
  <c r="E167" i="1" s="1"/>
  <c r="D168" i="1"/>
  <c r="E168" i="1" s="1"/>
  <c r="D169" i="1"/>
  <c r="E169" i="1" s="1"/>
  <c r="D170" i="1"/>
  <c r="E170" i="1" s="1"/>
  <c r="D171" i="1"/>
  <c r="E171" i="1" s="1"/>
  <c r="D172" i="1"/>
  <c r="E172" i="1" s="1"/>
  <c r="D173" i="1"/>
  <c r="E173" i="1" s="1"/>
  <c r="D174" i="1"/>
  <c r="E174" i="1" s="1"/>
  <c r="D175" i="1"/>
  <c r="E175" i="1" s="1"/>
  <c r="D176" i="1"/>
  <c r="E176" i="1" s="1"/>
  <c r="D177" i="1"/>
  <c r="E177" i="1" s="1"/>
  <c r="D178" i="1"/>
  <c r="E178" i="1" s="1"/>
  <c r="D179" i="1"/>
  <c r="E179" i="1" s="1"/>
  <c r="D180" i="1"/>
  <c r="E180" i="1" s="1"/>
  <c r="D181" i="1"/>
  <c r="E181" i="1" s="1"/>
  <c r="D182" i="1"/>
  <c r="E182" i="1" s="1"/>
  <c r="D183" i="1"/>
  <c r="E183" i="1" s="1"/>
  <c r="D4" i="1"/>
  <c r="U3" i="1" l="1"/>
  <c r="T4" i="1"/>
  <c r="N4" i="1"/>
  <c r="O4" i="1" s="1"/>
  <c r="R4" i="1" s="1"/>
  <c r="S4" i="1" s="1"/>
  <c r="P5" i="1"/>
  <c r="E4" i="1"/>
  <c r="F4" i="1" s="1"/>
  <c r="G5" i="1"/>
  <c r="H5" i="1" s="1"/>
  <c r="V4" i="1" l="1"/>
  <c r="I4" i="1"/>
  <c r="J4" i="1" s="1"/>
  <c r="U4" i="1" s="1"/>
  <c r="P6" i="1"/>
  <c r="Q5" i="1"/>
  <c r="F5" i="1"/>
  <c r="I5" i="1" s="1"/>
  <c r="O5" i="1"/>
  <c r="O6" i="1" s="1"/>
  <c r="G6" i="1"/>
  <c r="H6" i="1" s="1"/>
  <c r="T5" i="1"/>
  <c r="J5" i="1" l="1"/>
  <c r="R5" i="1"/>
  <c r="S5" i="1" s="1"/>
  <c r="P7" i="1"/>
  <c r="Q6" i="1"/>
  <c r="R6" i="1" s="1"/>
  <c r="S6" i="1" s="1"/>
  <c r="F6" i="1"/>
  <c r="I6" i="1" s="1"/>
  <c r="J6" i="1" s="1"/>
  <c r="U6" i="1" s="1"/>
  <c r="V5" i="1"/>
  <c r="O7" i="1"/>
  <c r="G7" i="1"/>
  <c r="H7" i="1" s="1"/>
  <c r="T6" i="1"/>
  <c r="U5" i="1" l="1"/>
  <c r="P8" i="1"/>
  <c r="Q7" i="1"/>
  <c r="R7" i="1" s="1"/>
  <c r="S7" i="1" s="1"/>
  <c r="F7" i="1"/>
  <c r="I7" i="1" s="1"/>
  <c r="V6" i="1"/>
  <c r="O8" i="1"/>
  <c r="G8" i="1"/>
  <c r="H8" i="1" s="1"/>
  <c r="T7" i="1"/>
  <c r="J7" i="1" l="1"/>
  <c r="U7" i="1" s="1"/>
  <c r="P9" i="1"/>
  <c r="Q8" i="1"/>
  <c r="R8" i="1" s="1"/>
  <c r="S8" i="1" s="1"/>
  <c r="F8" i="1"/>
  <c r="I8" i="1" s="1"/>
  <c r="J8" i="1" s="1"/>
  <c r="U8" i="1" s="1"/>
  <c r="V7" i="1"/>
  <c r="O9" i="1"/>
  <c r="G9" i="1"/>
  <c r="H9" i="1" s="1"/>
  <c r="T8" i="1"/>
  <c r="P10" i="1" l="1"/>
  <c r="Q9" i="1"/>
  <c r="R9" i="1" s="1"/>
  <c r="S9" i="1" s="1"/>
  <c r="F9" i="1"/>
  <c r="I9" i="1" s="1"/>
  <c r="V8" i="1"/>
  <c r="O10" i="1"/>
  <c r="G10" i="1"/>
  <c r="H10" i="1" s="1"/>
  <c r="T9" i="1"/>
  <c r="J9" i="1" l="1"/>
  <c r="U9" i="1" s="1"/>
  <c r="P11" i="1"/>
  <c r="Q10" i="1"/>
  <c r="R10" i="1" s="1"/>
  <c r="S10" i="1" s="1"/>
  <c r="F10" i="1"/>
  <c r="I10" i="1" s="1"/>
  <c r="V9" i="1"/>
  <c r="O11" i="1"/>
  <c r="G11" i="1"/>
  <c r="H11" i="1" s="1"/>
  <c r="T10" i="1"/>
  <c r="J10" i="1" l="1"/>
  <c r="U10" i="1" s="1"/>
  <c r="P12" i="1"/>
  <c r="Q11" i="1"/>
  <c r="R11" i="1" s="1"/>
  <c r="S11" i="1" s="1"/>
  <c r="F11" i="1"/>
  <c r="I11" i="1" s="1"/>
  <c r="J11" i="1" s="1"/>
  <c r="U11" i="1" s="1"/>
  <c r="V10" i="1"/>
  <c r="O12" i="1"/>
  <c r="G12" i="1"/>
  <c r="H12" i="1" s="1"/>
  <c r="T11" i="1"/>
  <c r="P13" i="1" l="1"/>
  <c r="Q12" i="1"/>
  <c r="R12" i="1" s="1"/>
  <c r="S12" i="1" s="1"/>
  <c r="F12" i="1"/>
  <c r="I12" i="1" s="1"/>
  <c r="J12" i="1" s="1"/>
  <c r="U12" i="1" s="1"/>
  <c r="V11" i="1"/>
  <c r="O13" i="1"/>
  <c r="G13" i="1"/>
  <c r="H13" i="1" s="1"/>
  <c r="T12" i="1"/>
  <c r="P14" i="1" l="1"/>
  <c r="Q13" i="1"/>
  <c r="R13" i="1" s="1"/>
  <c r="S13" i="1" s="1"/>
  <c r="F13" i="1"/>
  <c r="I13" i="1" s="1"/>
  <c r="J13" i="1" s="1"/>
  <c r="V12" i="1"/>
  <c r="O14" i="1"/>
  <c r="G14" i="1"/>
  <c r="H14" i="1" s="1"/>
  <c r="T13" i="1"/>
  <c r="U13" i="1" l="1"/>
  <c r="P15" i="1"/>
  <c r="Q14" i="1"/>
  <c r="R14" i="1" s="1"/>
  <c r="S14" i="1" s="1"/>
  <c r="F14" i="1"/>
  <c r="I14" i="1" s="1"/>
  <c r="V13" i="1"/>
  <c r="O15" i="1"/>
  <c r="G15" i="1"/>
  <c r="H15" i="1" s="1"/>
  <c r="T14" i="1"/>
  <c r="J14" i="1" l="1"/>
  <c r="U14" i="1" s="1"/>
  <c r="P16" i="1"/>
  <c r="Q15" i="1"/>
  <c r="R15" i="1" s="1"/>
  <c r="S15" i="1" s="1"/>
  <c r="F15" i="1"/>
  <c r="I15" i="1" s="1"/>
  <c r="J15" i="1" s="1"/>
  <c r="V14" i="1"/>
  <c r="O16" i="1"/>
  <c r="G16" i="1"/>
  <c r="H16" i="1" s="1"/>
  <c r="T15" i="1"/>
  <c r="U15" i="1" l="1"/>
  <c r="P17" i="1"/>
  <c r="Q16" i="1"/>
  <c r="R16" i="1" s="1"/>
  <c r="S16" i="1" s="1"/>
  <c r="F16" i="1"/>
  <c r="I16" i="1" s="1"/>
  <c r="V15" i="1"/>
  <c r="O17" i="1"/>
  <c r="G17" i="1"/>
  <c r="H17" i="1" s="1"/>
  <c r="T16" i="1"/>
  <c r="J16" i="1" l="1"/>
  <c r="U16" i="1" s="1"/>
  <c r="P18" i="1"/>
  <c r="Q17" i="1"/>
  <c r="R17" i="1" s="1"/>
  <c r="S17" i="1" s="1"/>
  <c r="F17" i="1"/>
  <c r="I17" i="1" s="1"/>
  <c r="V16" i="1"/>
  <c r="O18" i="1"/>
  <c r="G18" i="1"/>
  <c r="H18" i="1" s="1"/>
  <c r="T17" i="1"/>
  <c r="J17" i="1" l="1"/>
  <c r="U17" i="1" s="1"/>
  <c r="P19" i="1"/>
  <c r="Q18" i="1"/>
  <c r="R18" i="1" s="1"/>
  <c r="S18" i="1" s="1"/>
  <c r="F18" i="1"/>
  <c r="I18" i="1" s="1"/>
  <c r="J18" i="1" s="1"/>
  <c r="U18" i="1" s="1"/>
  <c r="V17" i="1"/>
  <c r="O19" i="1"/>
  <c r="G19" i="1"/>
  <c r="H19" i="1" s="1"/>
  <c r="T18" i="1"/>
  <c r="P20" i="1" l="1"/>
  <c r="Q19" i="1"/>
  <c r="R19" i="1" s="1"/>
  <c r="S19" i="1" s="1"/>
  <c r="F19" i="1"/>
  <c r="I19" i="1" s="1"/>
  <c r="J19" i="1" s="1"/>
  <c r="V18" i="1"/>
  <c r="O20" i="1"/>
  <c r="G20" i="1"/>
  <c r="H20" i="1" s="1"/>
  <c r="T19" i="1"/>
  <c r="U19" i="1" l="1"/>
  <c r="P21" i="1"/>
  <c r="Q20" i="1"/>
  <c r="R20" i="1" s="1"/>
  <c r="S20" i="1" s="1"/>
  <c r="F20" i="1"/>
  <c r="I20" i="1" s="1"/>
  <c r="V19" i="1"/>
  <c r="O21" i="1"/>
  <c r="G21" i="1"/>
  <c r="H21" i="1" s="1"/>
  <c r="T20" i="1"/>
  <c r="J20" i="1" l="1"/>
  <c r="U20" i="1" s="1"/>
  <c r="P22" i="1"/>
  <c r="Q21" i="1"/>
  <c r="R21" i="1" s="1"/>
  <c r="S21" i="1" s="1"/>
  <c r="F21" i="1"/>
  <c r="I21" i="1" s="1"/>
  <c r="V20" i="1"/>
  <c r="O22" i="1"/>
  <c r="G22" i="1"/>
  <c r="H22" i="1" s="1"/>
  <c r="T21" i="1"/>
  <c r="J21" i="1" l="1"/>
  <c r="U21" i="1" s="1"/>
  <c r="P23" i="1"/>
  <c r="Q22" i="1"/>
  <c r="R22" i="1" s="1"/>
  <c r="S22" i="1" s="1"/>
  <c r="F22" i="1"/>
  <c r="I22" i="1" s="1"/>
  <c r="V21" i="1"/>
  <c r="O23" i="1"/>
  <c r="G23" i="1"/>
  <c r="H23" i="1" s="1"/>
  <c r="T22" i="1"/>
  <c r="J22" i="1" l="1"/>
  <c r="U22" i="1" s="1"/>
  <c r="P24" i="1"/>
  <c r="Q23" i="1"/>
  <c r="R23" i="1" s="1"/>
  <c r="S23" i="1" s="1"/>
  <c r="F23" i="1"/>
  <c r="I23" i="1" s="1"/>
  <c r="J23" i="1" s="1"/>
  <c r="U23" i="1" s="1"/>
  <c r="V22" i="1"/>
  <c r="O24" i="1"/>
  <c r="G24" i="1"/>
  <c r="H24" i="1" s="1"/>
  <c r="T23" i="1"/>
  <c r="P25" i="1" l="1"/>
  <c r="Q24" i="1"/>
  <c r="R24" i="1" s="1"/>
  <c r="S24" i="1" s="1"/>
  <c r="F24" i="1"/>
  <c r="I24" i="1" s="1"/>
  <c r="V23" i="1"/>
  <c r="O25" i="1"/>
  <c r="G25" i="1"/>
  <c r="H25" i="1" s="1"/>
  <c r="T24" i="1"/>
  <c r="J24" i="1" l="1"/>
  <c r="U24" i="1" s="1"/>
  <c r="P26" i="1"/>
  <c r="Q25" i="1"/>
  <c r="R25" i="1" s="1"/>
  <c r="S25" i="1" s="1"/>
  <c r="F25" i="1"/>
  <c r="I25" i="1" s="1"/>
  <c r="J25" i="1" s="1"/>
  <c r="U25" i="1" s="1"/>
  <c r="V24" i="1"/>
  <c r="O26" i="1"/>
  <c r="G26" i="1"/>
  <c r="H26" i="1" s="1"/>
  <c r="T25" i="1"/>
  <c r="P27" i="1" l="1"/>
  <c r="Q26" i="1"/>
  <c r="R26" i="1" s="1"/>
  <c r="S26" i="1" s="1"/>
  <c r="F26" i="1"/>
  <c r="I26" i="1" s="1"/>
  <c r="V25" i="1"/>
  <c r="O27" i="1"/>
  <c r="G27" i="1"/>
  <c r="H27" i="1" s="1"/>
  <c r="T26" i="1"/>
  <c r="J26" i="1" l="1"/>
  <c r="U26" i="1" s="1"/>
  <c r="P28" i="1"/>
  <c r="Q27" i="1"/>
  <c r="R27" i="1" s="1"/>
  <c r="S27" i="1" s="1"/>
  <c r="F27" i="1"/>
  <c r="I27" i="1" s="1"/>
  <c r="V26" i="1"/>
  <c r="O28" i="1"/>
  <c r="G28" i="1"/>
  <c r="H28" i="1" s="1"/>
  <c r="T27" i="1"/>
  <c r="J27" i="1" l="1"/>
  <c r="U27" i="1" s="1"/>
  <c r="P29" i="1"/>
  <c r="Q28" i="1"/>
  <c r="R28" i="1" s="1"/>
  <c r="S28" i="1" s="1"/>
  <c r="F28" i="1"/>
  <c r="I28" i="1" s="1"/>
  <c r="V27" i="1"/>
  <c r="O29" i="1"/>
  <c r="G29" i="1"/>
  <c r="H29" i="1" s="1"/>
  <c r="T28" i="1"/>
  <c r="J28" i="1" l="1"/>
  <c r="U28" i="1" s="1"/>
  <c r="P30" i="1"/>
  <c r="Q29" i="1"/>
  <c r="R29" i="1" s="1"/>
  <c r="S29" i="1" s="1"/>
  <c r="F29" i="1"/>
  <c r="I29" i="1" s="1"/>
  <c r="J29" i="1" s="1"/>
  <c r="U29" i="1" s="1"/>
  <c r="V28" i="1"/>
  <c r="O30" i="1"/>
  <c r="G30" i="1"/>
  <c r="H30" i="1" s="1"/>
  <c r="T29" i="1"/>
  <c r="P31" i="1" l="1"/>
  <c r="Q30" i="1"/>
  <c r="R30" i="1" s="1"/>
  <c r="S30" i="1" s="1"/>
  <c r="F30" i="1"/>
  <c r="I30" i="1" s="1"/>
  <c r="V29" i="1"/>
  <c r="O31" i="1"/>
  <c r="G31" i="1"/>
  <c r="H31" i="1" s="1"/>
  <c r="T30" i="1"/>
  <c r="J30" i="1" l="1"/>
  <c r="U30" i="1" s="1"/>
  <c r="P32" i="1"/>
  <c r="Q31" i="1"/>
  <c r="R31" i="1" s="1"/>
  <c r="S31" i="1" s="1"/>
  <c r="F31" i="1"/>
  <c r="I31" i="1" s="1"/>
  <c r="V30" i="1"/>
  <c r="O32" i="1"/>
  <c r="G32" i="1"/>
  <c r="H32" i="1" s="1"/>
  <c r="T31" i="1"/>
  <c r="J31" i="1" l="1"/>
  <c r="U31" i="1" s="1"/>
  <c r="P33" i="1"/>
  <c r="Q32" i="1"/>
  <c r="R32" i="1" s="1"/>
  <c r="S32" i="1" s="1"/>
  <c r="F32" i="1"/>
  <c r="I32" i="1" s="1"/>
  <c r="V31" i="1"/>
  <c r="O33" i="1"/>
  <c r="G33" i="1"/>
  <c r="H33" i="1" s="1"/>
  <c r="T32" i="1"/>
  <c r="J32" i="1" l="1"/>
  <c r="U32" i="1" s="1"/>
  <c r="P34" i="1"/>
  <c r="Q33" i="1"/>
  <c r="R33" i="1" s="1"/>
  <c r="S33" i="1" s="1"/>
  <c r="F33" i="1"/>
  <c r="I33" i="1" s="1"/>
  <c r="V32" i="1"/>
  <c r="O34" i="1"/>
  <c r="G34" i="1"/>
  <c r="H34" i="1" s="1"/>
  <c r="T33" i="1"/>
  <c r="J33" i="1" l="1"/>
  <c r="U33" i="1" s="1"/>
  <c r="P35" i="1"/>
  <c r="Q34" i="1"/>
  <c r="R34" i="1" s="1"/>
  <c r="S34" i="1" s="1"/>
  <c r="F34" i="1"/>
  <c r="I34" i="1" s="1"/>
  <c r="V33" i="1"/>
  <c r="O35" i="1"/>
  <c r="G35" i="1"/>
  <c r="H35" i="1" s="1"/>
  <c r="T34" i="1"/>
  <c r="J34" i="1" l="1"/>
  <c r="U34" i="1" s="1"/>
  <c r="P36" i="1"/>
  <c r="Q35" i="1"/>
  <c r="R35" i="1" s="1"/>
  <c r="S35" i="1" s="1"/>
  <c r="F35" i="1"/>
  <c r="I35" i="1" s="1"/>
  <c r="J35" i="1" s="1"/>
  <c r="U35" i="1" s="1"/>
  <c r="V34" i="1"/>
  <c r="O36" i="1"/>
  <c r="G36" i="1"/>
  <c r="H36" i="1" s="1"/>
  <c r="T35" i="1"/>
  <c r="P37" i="1" l="1"/>
  <c r="Q36" i="1"/>
  <c r="R36" i="1" s="1"/>
  <c r="S36" i="1" s="1"/>
  <c r="F36" i="1"/>
  <c r="I36" i="1" s="1"/>
  <c r="J36" i="1" s="1"/>
  <c r="V35" i="1"/>
  <c r="O37" i="1"/>
  <c r="G37" i="1"/>
  <c r="H37" i="1" s="1"/>
  <c r="T36" i="1"/>
  <c r="U36" i="1" l="1"/>
  <c r="P38" i="1"/>
  <c r="Q37" i="1"/>
  <c r="R37" i="1" s="1"/>
  <c r="S37" i="1" s="1"/>
  <c r="F37" i="1"/>
  <c r="I37" i="1" s="1"/>
  <c r="V36" i="1"/>
  <c r="O38" i="1"/>
  <c r="G38" i="1"/>
  <c r="H38" i="1" s="1"/>
  <c r="T37" i="1"/>
  <c r="J37" i="1" l="1"/>
  <c r="U37" i="1" s="1"/>
  <c r="P39" i="1"/>
  <c r="Q38" i="1"/>
  <c r="R38" i="1" s="1"/>
  <c r="S38" i="1" s="1"/>
  <c r="F38" i="1"/>
  <c r="I38" i="1" s="1"/>
  <c r="V37" i="1"/>
  <c r="O39" i="1"/>
  <c r="G39" i="1"/>
  <c r="H39" i="1" s="1"/>
  <c r="T38" i="1"/>
  <c r="J38" i="1" l="1"/>
  <c r="U38" i="1" s="1"/>
  <c r="P40" i="1"/>
  <c r="Q39" i="1"/>
  <c r="R39" i="1" s="1"/>
  <c r="S39" i="1" s="1"/>
  <c r="F39" i="1"/>
  <c r="I39" i="1" s="1"/>
  <c r="V38" i="1"/>
  <c r="O40" i="1"/>
  <c r="G40" i="1"/>
  <c r="H40" i="1" s="1"/>
  <c r="T39" i="1"/>
  <c r="J39" i="1" l="1"/>
  <c r="U39" i="1" s="1"/>
  <c r="P41" i="1"/>
  <c r="Q40" i="1"/>
  <c r="R40" i="1" s="1"/>
  <c r="S40" i="1" s="1"/>
  <c r="F40" i="1"/>
  <c r="I40" i="1" s="1"/>
  <c r="V39" i="1"/>
  <c r="O41" i="1"/>
  <c r="G41" i="1"/>
  <c r="H41" i="1" s="1"/>
  <c r="T40" i="1"/>
  <c r="J40" i="1" l="1"/>
  <c r="U40" i="1" s="1"/>
  <c r="P42" i="1"/>
  <c r="Q41" i="1"/>
  <c r="R41" i="1" s="1"/>
  <c r="S41" i="1" s="1"/>
  <c r="F41" i="1"/>
  <c r="I41" i="1" s="1"/>
  <c r="V40" i="1"/>
  <c r="O42" i="1"/>
  <c r="G42" i="1"/>
  <c r="H42" i="1" s="1"/>
  <c r="T41" i="1"/>
  <c r="J41" i="1" l="1"/>
  <c r="U41" i="1" s="1"/>
  <c r="P43" i="1"/>
  <c r="Q42" i="1"/>
  <c r="R42" i="1" s="1"/>
  <c r="S42" i="1" s="1"/>
  <c r="F42" i="1"/>
  <c r="I42" i="1" s="1"/>
  <c r="V41" i="1"/>
  <c r="O43" i="1"/>
  <c r="G43" i="1"/>
  <c r="H43" i="1" s="1"/>
  <c r="T42" i="1"/>
  <c r="J42" i="1" l="1"/>
  <c r="U42" i="1" s="1"/>
  <c r="P44" i="1"/>
  <c r="Q43" i="1"/>
  <c r="R43" i="1" s="1"/>
  <c r="S43" i="1" s="1"/>
  <c r="F43" i="1"/>
  <c r="I43" i="1" s="1"/>
  <c r="V42" i="1"/>
  <c r="O44" i="1"/>
  <c r="G44" i="1"/>
  <c r="H44" i="1" s="1"/>
  <c r="T43" i="1"/>
  <c r="J43" i="1" l="1"/>
  <c r="U43" i="1" s="1"/>
  <c r="P45" i="1"/>
  <c r="Q44" i="1"/>
  <c r="R44" i="1" s="1"/>
  <c r="S44" i="1" s="1"/>
  <c r="I44" i="1"/>
  <c r="J44" i="1" s="1"/>
  <c r="U44" i="1" s="1"/>
  <c r="F44" i="1"/>
  <c r="V43" i="1"/>
  <c r="O45" i="1"/>
  <c r="G45" i="1"/>
  <c r="H45" i="1" s="1"/>
  <c r="T44" i="1"/>
  <c r="P46" i="1" l="1"/>
  <c r="Q45" i="1"/>
  <c r="R45" i="1" s="1"/>
  <c r="S45" i="1" s="1"/>
  <c r="F45" i="1"/>
  <c r="I45" i="1" s="1"/>
  <c r="V44" i="1"/>
  <c r="O46" i="1"/>
  <c r="G46" i="1"/>
  <c r="H46" i="1" s="1"/>
  <c r="T45" i="1"/>
  <c r="J45" i="1" l="1"/>
  <c r="U45" i="1" s="1"/>
  <c r="P47" i="1"/>
  <c r="Q46" i="1"/>
  <c r="R46" i="1" s="1"/>
  <c r="S46" i="1" s="1"/>
  <c r="F46" i="1"/>
  <c r="I46" i="1" s="1"/>
  <c r="J46" i="1" s="1"/>
  <c r="U46" i="1" s="1"/>
  <c r="V45" i="1"/>
  <c r="O47" i="1"/>
  <c r="G47" i="1"/>
  <c r="H47" i="1" s="1"/>
  <c r="T46" i="1"/>
  <c r="P48" i="1" l="1"/>
  <c r="Q47" i="1"/>
  <c r="R47" i="1" s="1"/>
  <c r="S47" i="1" s="1"/>
  <c r="F47" i="1"/>
  <c r="I47" i="1" s="1"/>
  <c r="V46" i="1"/>
  <c r="O48" i="1"/>
  <c r="G48" i="1"/>
  <c r="H48" i="1" s="1"/>
  <c r="T47" i="1"/>
  <c r="J47" i="1" l="1"/>
  <c r="U47" i="1" s="1"/>
  <c r="P49" i="1"/>
  <c r="Q48" i="1"/>
  <c r="R48" i="1" s="1"/>
  <c r="S48" i="1" s="1"/>
  <c r="F48" i="1"/>
  <c r="I48" i="1" s="1"/>
  <c r="V47" i="1"/>
  <c r="O49" i="1"/>
  <c r="G49" i="1"/>
  <c r="H49" i="1" s="1"/>
  <c r="T48" i="1"/>
  <c r="J48" i="1" l="1"/>
  <c r="U48" i="1" s="1"/>
  <c r="P50" i="1"/>
  <c r="Q49" i="1"/>
  <c r="R49" i="1" s="1"/>
  <c r="S49" i="1" s="1"/>
  <c r="F49" i="1"/>
  <c r="I49" i="1" s="1"/>
  <c r="J49" i="1" s="1"/>
  <c r="U49" i="1" s="1"/>
  <c r="V48" i="1"/>
  <c r="O50" i="1"/>
  <c r="G50" i="1"/>
  <c r="H50" i="1" s="1"/>
  <c r="T49" i="1"/>
  <c r="P51" i="1" l="1"/>
  <c r="Q50" i="1"/>
  <c r="R50" i="1" s="1"/>
  <c r="S50" i="1" s="1"/>
  <c r="F50" i="1"/>
  <c r="I50" i="1" s="1"/>
  <c r="V49" i="1"/>
  <c r="O51" i="1"/>
  <c r="G51" i="1"/>
  <c r="H51" i="1" s="1"/>
  <c r="T50" i="1"/>
  <c r="J50" i="1" l="1"/>
  <c r="U50" i="1" s="1"/>
  <c r="P52" i="1"/>
  <c r="Q51" i="1"/>
  <c r="R51" i="1" s="1"/>
  <c r="S51" i="1" s="1"/>
  <c r="F51" i="1"/>
  <c r="I51" i="1" s="1"/>
  <c r="J51" i="1" s="1"/>
  <c r="U51" i="1" s="1"/>
  <c r="V50" i="1"/>
  <c r="O52" i="1"/>
  <c r="G52" i="1"/>
  <c r="H52" i="1" s="1"/>
  <c r="T51" i="1"/>
  <c r="P53" i="1" l="1"/>
  <c r="Q52" i="1"/>
  <c r="R52" i="1" s="1"/>
  <c r="S52" i="1" s="1"/>
  <c r="F52" i="1"/>
  <c r="I52" i="1" s="1"/>
  <c r="J52" i="1" s="1"/>
  <c r="V51" i="1"/>
  <c r="O53" i="1"/>
  <c r="G53" i="1"/>
  <c r="H53" i="1" s="1"/>
  <c r="T52" i="1"/>
  <c r="U52" i="1" l="1"/>
  <c r="P54" i="1"/>
  <c r="Q53" i="1"/>
  <c r="R53" i="1" s="1"/>
  <c r="S53" i="1" s="1"/>
  <c r="F53" i="1"/>
  <c r="I53" i="1" s="1"/>
  <c r="V52" i="1"/>
  <c r="O54" i="1"/>
  <c r="G54" i="1"/>
  <c r="H54" i="1" s="1"/>
  <c r="T53" i="1"/>
  <c r="J53" i="1" l="1"/>
  <c r="U53" i="1" s="1"/>
  <c r="P55" i="1"/>
  <c r="Q54" i="1"/>
  <c r="R54" i="1" s="1"/>
  <c r="S54" i="1" s="1"/>
  <c r="F54" i="1"/>
  <c r="I54" i="1" s="1"/>
  <c r="J54" i="1" s="1"/>
  <c r="U54" i="1" s="1"/>
  <c r="V53" i="1"/>
  <c r="O55" i="1"/>
  <c r="G55" i="1"/>
  <c r="H55" i="1" s="1"/>
  <c r="T54" i="1"/>
  <c r="P56" i="1" l="1"/>
  <c r="Q55" i="1"/>
  <c r="R55" i="1" s="1"/>
  <c r="S55" i="1" s="1"/>
  <c r="F55" i="1"/>
  <c r="I55" i="1" s="1"/>
  <c r="J55" i="1" s="1"/>
  <c r="V54" i="1"/>
  <c r="O56" i="1"/>
  <c r="G56" i="1"/>
  <c r="H56" i="1" s="1"/>
  <c r="T55" i="1"/>
  <c r="U55" i="1" l="1"/>
  <c r="P57" i="1"/>
  <c r="Q56" i="1"/>
  <c r="R56" i="1" s="1"/>
  <c r="S56" i="1" s="1"/>
  <c r="F56" i="1"/>
  <c r="I56" i="1" s="1"/>
  <c r="V55" i="1"/>
  <c r="O57" i="1"/>
  <c r="G57" i="1"/>
  <c r="H57" i="1" s="1"/>
  <c r="T56" i="1"/>
  <c r="J56" i="1" l="1"/>
  <c r="U56" i="1" s="1"/>
  <c r="P58" i="1"/>
  <c r="Q57" i="1"/>
  <c r="R57" i="1" s="1"/>
  <c r="S57" i="1" s="1"/>
  <c r="F57" i="1"/>
  <c r="I57" i="1" s="1"/>
  <c r="V56" i="1"/>
  <c r="O58" i="1"/>
  <c r="G58" i="1"/>
  <c r="H58" i="1" s="1"/>
  <c r="T57" i="1"/>
  <c r="J57" i="1" l="1"/>
  <c r="U57" i="1" s="1"/>
  <c r="P59" i="1"/>
  <c r="Q58" i="1"/>
  <c r="R58" i="1" s="1"/>
  <c r="S58" i="1" s="1"/>
  <c r="F58" i="1"/>
  <c r="I58" i="1" s="1"/>
  <c r="J58" i="1" s="1"/>
  <c r="V57" i="1"/>
  <c r="O59" i="1"/>
  <c r="G59" i="1"/>
  <c r="H59" i="1" s="1"/>
  <c r="T58" i="1"/>
  <c r="U58" i="1" l="1"/>
  <c r="P60" i="1"/>
  <c r="Q59" i="1"/>
  <c r="R59" i="1" s="1"/>
  <c r="S59" i="1" s="1"/>
  <c r="F59" i="1"/>
  <c r="I59" i="1" s="1"/>
  <c r="V58" i="1"/>
  <c r="O60" i="1"/>
  <c r="G60" i="1"/>
  <c r="H60" i="1" s="1"/>
  <c r="T59" i="1"/>
  <c r="J59" i="1" l="1"/>
  <c r="U59" i="1" s="1"/>
  <c r="P61" i="1"/>
  <c r="Q60" i="1"/>
  <c r="R60" i="1" s="1"/>
  <c r="S60" i="1" s="1"/>
  <c r="I60" i="1"/>
  <c r="J60" i="1" s="1"/>
  <c r="U60" i="1" s="1"/>
  <c r="F60" i="1"/>
  <c r="V59" i="1"/>
  <c r="O61" i="1"/>
  <c r="G61" i="1"/>
  <c r="H61" i="1" s="1"/>
  <c r="T60" i="1"/>
  <c r="P62" i="1" l="1"/>
  <c r="Q61" i="1"/>
  <c r="R61" i="1" s="1"/>
  <c r="S61" i="1" s="1"/>
  <c r="F61" i="1"/>
  <c r="I61" i="1" s="1"/>
  <c r="V60" i="1"/>
  <c r="O62" i="1"/>
  <c r="G62" i="1"/>
  <c r="H62" i="1" s="1"/>
  <c r="T61" i="1"/>
  <c r="J61" i="1" l="1"/>
  <c r="U61" i="1" s="1"/>
  <c r="P63" i="1"/>
  <c r="Q62" i="1"/>
  <c r="R62" i="1" s="1"/>
  <c r="S62" i="1" s="1"/>
  <c r="F62" i="1"/>
  <c r="I62" i="1" s="1"/>
  <c r="J62" i="1" s="1"/>
  <c r="U62" i="1" s="1"/>
  <c r="V61" i="1"/>
  <c r="O63" i="1"/>
  <c r="G63" i="1"/>
  <c r="H63" i="1" s="1"/>
  <c r="T62" i="1"/>
  <c r="P64" i="1" l="1"/>
  <c r="Q63" i="1"/>
  <c r="R63" i="1" s="1"/>
  <c r="S63" i="1" s="1"/>
  <c r="F63" i="1"/>
  <c r="I63" i="1" s="1"/>
  <c r="V62" i="1"/>
  <c r="O64" i="1"/>
  <c r="G64" i="1"/>
  <c r="H64" i="1" s="1"/>
  <c r="T63" i="1"/>
  <c r="J63" i="1" l="1"/>
  <c r="U63" i="1" s="1"/>
  <c r="P65" i="1"/>
  <c r="Q64" i="1"/>
  <c r="R64" i="1" s="1"/>
  <c r="S64" i="1" s="1"/>
  <c r="F64" i="1"/>
  <c r="I64" i="1" s="1"/>
  <c r="J64" i="1" s="1"/>
  <c r="V63" i="1"/>
  <c r="O65" i="1"/>
  <c r="G65" i="1"/>
  <c r="H65" i="1" s="1"/>
  <c r="T64" i="1"/>
  <c r="U64" i="1" l="1"/>
  <c r="P66" i="1"/>
  <c r="Q65" i="1"/>
  <c r="R65" i="1" s="1"/>
  <c r="S65" i="1" s="1"/>
  <c r="F65" i="1"/>
  <c r="I65" i="1" s="1"/>
  <c r="V64" i="1"/>
  <c r="O66" i="1"/>
  <c r="G66" i="1"/>
  <c r="H66" i="1" s="1"/>
  <c r="T65" i="1"/>
  <c r="J65" i="1" l="1"/>
  <c r="U65" i="1" s="1"/>
  <c r="P67" i="1"/>
  <c r="Q66" i="1"/>
  <c r="R66" i="1" s="1"/>
  <c r="S66" i="1" s="1"/>
  <c r="F66" i="1"/>
  <c r="I66" i="1" s="1"/>
  <c r="J66" i="1" s="1"/>
  <c r="U66" i="1" s="1"/>
  <c r="V65" i="1"/>
  <c r="O67" i="1"/>
  <c r="G67" i="1"/>
  <c r="H67" i="1" s="1"/>
  <c r="T66" i="1"/>
  <c r="P68" i="1" l="1"/>
  <c r="Q67" i="1"/>
  <c r="R67" i="1" s="1"/>
  <c r="S67" i="1" s="1"/>
  <c r="F67" i="1"/>
  <c r="I67" i="1" s="1"/>
  <c r="V66" i="1"/>
  <c r="O68" i="1"/>
  <c r="G68" i="1"/>
  <c r="H68" i="1" s="1"/>
  <c r="T67" i="1"/>
  <c r="J67" i="1" l="1"/>
  <c r="U67" i="1" s="1"/>
  <c r="P69" i="1"/>
  <c r="Q68" i="1"/>
  <c r="R68" i="1" s="1"/>
  <c r="S68" i="1" s="1"/>
  <c r="F68" i="1"/>
  <c r="I68" i="1" s="1"/>
  <c r="J68" i="1" s="1"/>
  <c r="U68" i="1" s="1"/>
  <c r="V67" i="1"/>
  <c r="O69" i="1"/>
  <c r="G69" i="1"/>
  <c r="H69" i="1" s="1"/>
  <c r="T68" i="1"/>
  <c r="P70" i="1" l="1"/>
  <c r="Q69" i="1"/>
  <c r="R69" i="1" s="1"/>
  <c r="S69" i="1" s="1"/>
  <c r="F69" i="1"/>
  <c r="I69" i="1" s="1"/>
  <c r="V68" i="1"/>
  <c r="O70" i="1"/>
  <c r="G70" i="1"/>
  <c r="H70" i="1" s="1"/>
  <c r="T69" i="1"/>
  <c r="J69" i="1" l="1"/>
  <c r="U69" i="1" s="1"/>
  <c r="P71" i="1"/>
  <c r="Q70" i="1"/>
  <c r="R70" i="1" s="1"/>
  <c r="S70" i="1" s="1"/>
  <c r="F70" i="1"/>
  <c r="I70" i="1" s="1"/>
  <c r="V69" i="1"/>
  <c r="O71" i="1"/>
  <c r="G71" i="1"/>
  <c r="H71" i="1" s="1"/>
  <c r="T70" i="1"/>
  <c r="J70" i="1" l="1"/>
  <c r="U70" i="1" s="1"/>
  <c r="P72" i="1"/>
  <c r="Q71" i="1"/>
  <c r="R71" i="1" s="1"/>
  <c r="S71" i="1" s="1"/>
  <c r="F71" i="1"/>
  <c r="I71" i="1" s="1"/>
  <c r="J71" i="1" s="1"/>
  <c r="U71" i="1" s="1"/>
  <c r="V70" i="1"/>
  <c r="O72" i="1"/>
  <c r="G72" i="1"/>
  <c r="H72" i="1" s="1"/>
  <c r="T71" i="1"/>
  <c r="P73" i="1" l="1"/>
  <c r="Q72" i="1"/>
  <c r="R72" i="1" s="1"/>
  <c r="S72" i="1" s="1"/>
  <c r="F72" i="1"/>
  <c r="I72" i="1" s="1"/>
  <c r="V71" i="1"/>
  <c r="O73" i="1"/>
  <c r="G73" i="1"/>
  <c r="H73" i="1" s="1"/>
  <c r="T72" i="1"/>
  <c r="J72" i="1" l="1"/>
  <c r="U72" i="1" s="1"/>
  <c r="P74" i="1"/>
  <c r="Q73" i="1"/>
  <c r="R73" i="1" s="1"/>
  <c r="S73" i="1" s="1"/>
  <c r="F73" i="1"/>
  <c r="I73" i="1" s="1"/>
  <c r="J73" i="1" s="1"/>
  <c r="U73" i="1" s="1"/>
  <c r="V72" i="1"/>
  <c r="O74" i="1"/>
  <c r="G74" i="1"/>
  <c r="H74" i="1" s="1"/>
  <c r="T73" i="1"/>
  <c r="P75" i="1" l="1"/>
  <c r="Q74" i="1"/>
  <c r="R74" i="1" s="1"/>
  <c r="S74" i="1" s="1"/>
  <c r="F74" i="1"/>
  <c r="I74" i="1" s="1"/>
  <c r="J74" i="1" s="1"/>
  <c r="V73" i="1"/>
  <c r="O75" i="1"/>
  <c r="G75" i="1"/>
  <c r="H75" i="1" s="1"/>
  <c r="T74" i="1"/>
  <c r="U74" i="1" l="1"/>
  <c r="P76" i="1"/>
  <c r="Q75" i="1"/>
  <c r="R75" i="1" s="1"/>
  <c r="S75" i="1" s="1"/>
  <c r="F75" i="1"/>
  <c r="I75" i="1" s="1"/>
  <c r="V74" i="1"/>
  <c r="O76" i="1"/>
  <c r="G76" i="1"/>
  <c r="H76" i="1" s="1"/>
  <c r="T75" i="1"/>
  <c r="J75" i="1" l="1"/>
  <c r="U75" i="1" s="1"/>
  <c r="P77" i="1"/>
  <c r="Q76" i="1"/>
  <c r="R76" i="1" s="1"/>
  <c r="S76" i="1" s="1"/>
  <c r="I76" i="1"/>
  <c r="J76" i="1" s="1"/>
  <c r="U76" i="1" s="1"/>
  <c r="F76" i="1"/>
  <c r="V75" i="1"/>
  <c r="O77" i="1"/>
  <c r="G77" i="1"/>
  <c r="H77" i="1" s="1"/>
  <c r="T76" i="1"/>
  <c r="P78" i="1" l="1"/>
  <c r="Q77" i="1"/>
  <c r="R77" i="1" s="1"/>
  <c r="S77" i="1" s="1"/>
  <c r="F77" i="1"/>
  <c r="I77" i="1" s="1"/>
  <c r="V76" i="1"/>
  <c r="O78" i="1"/>
  <c r="G78" i="1"/>
  <c r="H78" i="1" s="1"/>
  <c r="T77" i="1"/>
  <c r="J77" i="1" l="1"/>
  <c r="U77" i="1" s="1"/>
  <c r="P79" i="1"/>
  <c r="Q78" i="1"/>
  <c r="R78" i="1" s="1"/>
  <c r="S78" i="1" s="1"/>
  <c r="F78" i="1"/>
  <c r="I78" i="1" s="1"/>
  <c r="V77" i="1"/>
  <c r="O79" i="1"/>
  <c r="G79" i="1"/>
  <c r="H79" i="1" s="1"/>
  <c r="T78" i="1"/>
  <c r="J78" i="1" l="1"/>
  <c r="U78" i="1" s="1"/>
  <c r="P80" i="1"/>
  <c r="Q79" i="1"/>
  <c r="R79" i="1" s="1"/>
  <c r="S79" i="1" s="1"/>
  <c r="F79" i="1"/>
  <c r="I79" i="1" s="1"/>
  <c r="J79" i="1" s="1"/>
  <c r="U79" i="1" s="1"/>
  <c r="V78" i="1"/>
  <c r="O80" i="1"/>
  <c r="G80" i="1"/>
  <c r="H80" i="1" s="1"/>
  <c r="T79" i="1"/>
  <c r="P81" i="1" l="1"/>
  <c r="Q80" i="1"/>
  <c r="R80" i="1" s="1"/>
  <c r="S80" i="1" s="1"/>
  <c r="F80" i="1"/>
  <c r="I80" i="1" s="1"/>
  <c r="V79" i="1"/>
  <c r="O81" i="1"/>
  <c r="G81" i="1"/>
  <c r="H81" i="1" s="1"/>
  <c r="T80" i="1"/>
  <c r="J80" i="1" l="1"/>
  <c r="U80" i="1" s="1"/>
  <c r="P82" i="1"/>
  <c r="Q81" i="1"/>
  <c r="R81" i="1" s="1"/>
  <c r="S81" i="1" s="1"/>
  <c r="F81" i="1"/>
  <c r="I81" i="1" s="1"/>
  <c r="V80" i="1"/>
  <c r="O82" i="1"/>
  <c r="G82" i="1"/>
  <c r="H82" i="1" s="1"/>
  <c r="T81" i="1"/>
  <c r="J81" i="1" l="1"/>
  <c r="U81" i="1" s="1"/>
  <c r="P83" i="1"/>
  <c r="Q82" i="1"/>
  <c r="R82" i="1" s="1"/>
  <c r="S82" i="1" s="1"/>
  <c r="F82" i="1"/>
  <c r="I82" i="1" s="1"/>
  <c r="J82" i="1" s="1"/>
  <c r="V81" i="1"/>
  <c r="O83" i="1"/>
  <c r="G83" i="1"/>
  <c r="H83" i="1" s="1"/>
  <c r="T82" i="1"/>
  <c r="U82" i="1" l="1"/>
  <c r="P84" i="1"/>
  <c r="Q83" i="1"/>
  <c r="R83" i="1" s="1"/>
  <c r="S83" i="1" s="1"/>
  <c r="F83" i="1"/>
  <c r="I83" i="1" s="1"/>
  <c r="V82" i="1"/>
  <c r="O84" i="1"/>
  <c r="G84" i="1"/>
  <c r="H84" i="1" s="1"/>
  <c r="T83" i="1"/>
  <c r="J83" i="1" l="1"/>
  <c r="U83" i="1" s="1"/>
  <c r="P85" i="1"/>
  <c r="Q84" i="1"/>
  <c r="R84" i="1" s="1"/>
  <c r="S84" i="1" s="1"/>
  <c r="F84" i="1"/>
  <c r="I84" i="1" s="1"/>
  <c r="V83" i="1"/>
  <c r="O85" i="1"/>
  <c r="G85" i="1"/>
  <c r="H85" i="1" s="1"/>
  <c r="T84" i="1"/>
  <c r="J84" i="1" l="1"/>
  <c r="U84" i="1" s="1"/>
  <c r="P86" i="1"/>
  <c r="Q85" i="1"/>
  <c r="R85" i="1" s="1"/>
  <c r="S85" i="1" s="1"/>
  <c r="I85" i="1"/>
  <c r="J85" i="1" s="1"/>
  <c r="U85" i="1" s="1"/>
  <c r="F85" i="1"/>
  <c r="V84" i="1"/>
  <c r="O86" i="1"/>
  <c r="G86" i="1"/>
  <c r="H86" i="1" s="1"/>
  <c r="T85" i="1"/>
  <c r="P87" i="1" l="1"/>
  <c r="Q86" i="1"/>
  <c r="R86" i="1" s="1"/>
  <c r="S86" i="1" s="1"/>
  <c r="F86" i="1"/>
  <c r="I86" i="1" s="1"/>
  <c r="V85" i="1"/>
  <c r="O87" i="1"/>
  <c r="G87" i="1"/>
  <c r="H87" i="1" s="1"/>
  <c r="T86" i="1"/>
  <c r="J86" i="1" l="1"/>
  <c r="U86" i="1" s="1"/>
  <c r="P88" i="1"/>
  <c r="Q87" i="1"/>
  <c r="R87" i="1" s="1"/>
  <c r="S87" i="1" s="1"/>
  <c r="F87" i="1"/>
  <c r="I87" i="1" s="1"/>
  <c r="V86" i="1"/>
  <c r="O88" i="1"/>
  <c r="G88" i="1"/>
  <c r="H88" i="1" s="1"/>
  <c r="T87" i="1"/>
  <c r="J87" i="1" l="1"/>
  <c r="U87" i="1" s="1"/>
  <c r="P89" i="1"/>
  <c r="Q88" i="1"/>
  <c r="R88" i="1" s="1"/>
  <c r="S88" i="1" s="1"/>
  <c r="F88" i="1"/>
  <c r="I88" i="1" s="1"/>
  <c r="J88" i="1" s="1"/>
  <c r="U88" i="1" s="1"/>
  <c r="V87" i="1"/>
  <c r="O89" i="1"/>
  <c r="G89" i="1"/>
  <c r="H89" i="1" s="1"/>
  <c r="T88" i="1"/>
  <c r="P90" i="1" l="1"/>
  <c r="Q89" i="1"/>
  <c r="R89" i="1" s="1"/>
  <c r="S89" i="1" s="1"/>
  <c r="F89" i="1"/>
  <c r="I89" i="1" s="1"/>
  <c r="V88" i="1"/>
  <c r="O90" i="1"/>
  <c r="G90" i="1"/>
  <c r="H90" i="1" s="1"/>
  <c r="T89" i="1"/>
  <c r="J89" i="1" l="1"/>
  <c r="U89" i="1" s="1"/>
  <c r="P91" i="1"/>
  <c r="Q90" i="1"/>
  <c r="R90" i="1" s="1"/>
  <c r="S90" i="1" s="1"/>
  <c r="F90" i="1"/>
  <c r="I90" i="1" s="1"/>
  <c r="V89" i="1"/>
  <c r="O91" i="1"/>
  <c r="G91" i="1"/>
  <c r="H91" i="1" s="1"/>
  <c r="T90" i="1"/>
  <c r="J90" i="1" l="1"/>
  <c r="U90" i="1" s="1"/>
  <c r="P92" i="1"/>
  <c r="Q91" i="1"/>
  <c r="R91" i="1" s="1"/>
  <c r="S91" i="1" s="1"/>
  <c r="F91" i="1"/>
  <c r="I91" i="1" s="1"/>
  <c r="V90" i="1"/>
  <c r="O92" i="1"/>
  <c r="G92" i="1"/>
  <c r="H92" i="1" s="1"/>
  <c r="T91" i="1"/>
  <c r="J91" i="1" l="1"/>
  <c r="U91" i="1" s="1"/>
  <c r="P93" i="1"/>
  <c r="Q92" i="1"/>
  <c r="R92" i="1" s="1"/>
  <c r="S92" i="1" s="1"/>
  <c r="F92" i="1"/>
  <c r="I92" i="1" s="1"/>
  <c r="J92" i="1" s="1"/>
  <c r="U92" i="1" s="1"/>
  <c r="V91" i="1"/>
  <c r="O93" i="1"/>
  <c r="G93" i="1"/>
  <c r="H93" i="1" s="1"/>
  <c r="T92" i="1"/>
  <c r="P94" i="1" l="1"/>
  <c r="Q93" i="1"/>
  <c r="R93" i="1" s="1"/>
  <c r="S93" i="1" s="1"/>
  <c r="F93" i="1"/>
  <c r="I93" i="1" s="1"/>
  <c r="V92" i="1"/>
  <c r="O94" i="1"/>
  <c r="G94" i="1"/>
  <c r="H94" i="1" s="1"/>
  <c r="T93" i="1"/>
  <c r="J93" i="1" l="1"/>
  <c r="U93" i="1" s="1"/>
  <c r="P95" i="1"/>
  <c r="Q94" i="1"/>
  <c r="R94" i="1" s="1"/>
  <c r="S94" i="1" s="1"/>
  <c r="F94" i="1"/>
  <c r="I94" i="1" s="1"/>
  <c r="J94" i="1" s="1"/>
  <c r="U94" i="1" s="1"/>
  <c r="V93" i="1"/>
  <c r="O95" i="1"/>
  <c r="G95" i="1"/>
  <c r="H95" i="1" s="1"/>
  <c r="T94" i="1"/>
  <c r="P96" i="1" l="1"/>
  <c r="Q95" i="1"/>
  <c r="R95" i="1" s="1"/>
  <c r="S95" i="1" s="1"/>
  <c r="F95" i="1"/>
  <c r="I95" i="1" s="1"/>
  <c r="V94" i="1"/>
  <c r="O96" i="1"/>
  <c r="G96" i="1"/>
  <c r="H96" i="1" s="1"/>
  <c r="T95" i="1"/>
  <c r="J95" i="1" l="1"/>
  <c r="U95" i="1" s="1"/>
  <c r="P97" i="1"/>
  <c r="Q96" i="1"/>
  <c r="R96" i="1" s="1"/>
  <c r="S96" i="1" s="1"/>
  <c r="F96" i="1"/>
  <c r="I96" i="1" s="1"/>
  <c r="J96" i="1" s="1"/>
  <c r="U96" i="1" s="1"/>
  <c r="V95" i="1"/>
  <c r="O97" i="1"/>
  <c r="G97" i="1"/>
  <c r="H97" i="1" s="1"/>
  <c r="T96" i="1"/>
  <c r="P98" i="1" l="1"/>
  <c r="Q97" i="1"/>
  <c r="R97" i="1" s="1"/>
  <c r="S97" i="1" s="1"/>
  <c r="F97" i="1"/>
  <c r="I97" i="1" s="1"/>
  <c r="V96" i="1"/>
  <c r="O98" i="1"/>
  <c r="G98" i="1"/>
  <c r="H98" i="1" s="1"/>
  <c r="T97" i="1"/>
  <c r="J97" i="1" l="1"/>
  <c r="U97" i="1" s="1"/>
  <c r="P99" i="1"/>
  <c r="Q98" i="1"/>
  <c r="R98" i="1" s="1"/>
  <c r="S98" i="1" s="1"/>
  <c r="F98" i="1"/>
  <c r="I98" i="1" s="1"/>
  <c r="J98" i="1" s="1"/>
  <c r="U98" i="1" s="1"/>
  <c r="V97" i="1"/>
  <c r="O99" i="1"/>
  <c r="G99" i="1"/>
  <c r="H99" i="1" s="1"/>
  <c r="T98" i="1"/>
  <c r="P100" i="1" l="1"/>
  <c r="Q99" i="1"/>
  <c r="R99" i="1" s="1"/>
  <c r="S99" i="1" s="1"/>
  <c r="F99" i="1"/>
  <c r="I99" i="1" s="1"/>
  <c r="V98" i="1"/>
  <c r="O100" i="1"/>
  <c r="G100" i="1"/>
  <c r="H100" i="1" s="1"/>
  <c r="T99" i="1"/>
  <c r="J99" i="1" l="1"/>
  <c r="U99" i="1" s="1"/>
  <c r="P101" i="1"/>
  <c r="Q100" i="1"/>
  <c r="R100" i="1" s="1"/>
  <c r="S100" i="1" s="1"/>
  <c r="F100" i="1"/>
  <c r="I100" i="1" s="1"/>
  <c r="J100" i="1" s="1"/>
  <c r="U100" i="1" s="1"/>
  <c r="V99" i="1"/>
  <c r="O101" i="1"/>
  <c r="G101" i="1"/>
  <c r="H101" i="1" s="1"/>
  <c r="T100" i="1"/>
  <c r="P102" i="1" l="1"/>
  <c r="Q101" i="1"/>
  <c r="R101" i="1" s="1"/>
  <c r="S101" i="1" s="1"/>
  <c r="F101" i="1"/>
  <c r="I101" i="1" s="1"/>
  <c r="V100" i="1"/>
  <c r="O102" i="1"/>
  <c r="G102" i="1"/>
  <c r="H102" i="1" s="1"/>
  <c r="T101" i="1"/>
  <c r="J101" i="1" l="1"/>
  <c r="U101" i="1" s="1"/>
  <c r="P103" i="1"/>
  <c r="Q102" i="1"/>
  <c r="R102" i="1" s="1"/>
  <c r="S102" i="1" s="1"/>
  <c r="F102" i="1"/>
  <c r="I102" i="1" s="1"/>
  <c r="V101" i="1"/>
  <c r="O103" i="1"/>
  <c r="G103" i="1"/>
  <c r="H103" i="1" s="1"/>
  <c r="T102" i="1"/>
  <c r="J102" i="1" l="1"/>
  <c r="U102" i="1" s="1"/>
  <c r="P104" i="1"/>
  <c r="Q103" i="1"/>
  <c r="R103" i="1" s="1"/>
  <c r="S103" i="1" s="1"/>
  <c r="F103" i="1"/>
  <c r="I103" i="1" s="1"/>
  <c r="J103" i="1" s="1"/>
  <c r="U103" i="1" s="1"/>
  <c r="V102" i="1"/>
  <c r="O104" i="1"/>
  <c r="G104" i="1"/>
  <c r="H104" i="1" s="1"/>
  <c r="T103" i="1"/>
  <c r="P105" i="1" l="1"/>
  <c r="Q104" i="1"/>
  <c r="R104" i="1" s="1"/>
  <c r="S104" i="1" s="1"/>
  <c r="F104" i="1"/>
  <c r="I104" i="1" s="1"/>
  <c r="V103" i="1"/>
  <c r="O105" i="1"/>
  <c r="G105" i="1"/>
  <c r="H105" i="1" s="1"/>
  <c r="T104" i="1"/>
  <c r="J104" i="1" l="1"/>
  <c r="U104" i="1" s="1"/>
  <c r="P106" i="1"/>
  <c r="Q105" i="1"/>
  <c r="R105" i="1" s="1"/>
  <c r="S105" i="1" s="1"/>
  <c r="F105" i="1"/>
  <c r="I105" i="1" s="1"/>
  <c r="J105" i="1" s="1"/>
  <c r="V104" i="1"/>
  <c r="O106" i="1"/>
  <c r="G106" i="1"/>
  <c r="H106" i="1" s="1"/>
  <c r="T105" i="1"/>
  <c r="U105" i="1" l="1"/>
  <c r="P107" i="1"/>
  <c r="Q106" i="1"/>
  <c r="R106" i="1" s="1"/>
  <c r="S106" i="1" s="1"/>
  <c r="F106" i="1"/>
  <c r="I106" i="1" s="1"/>
  <c r="V105" i="1"/>
  <c r="O107" i="1"/>
  <c r="G107" i="1"/>
  <c r="H107" i="1" s="1"/>
  <c r="T106" i="1"/>
  <c r="J106" i="1" l="1"/>
  <c r="U106" i="1" s="1"/>
  <c r="P108" i="1"/>
  <c r="Q107" i="1"/>
  <c r="R107" i="1" s="1"/>
  <c r="S107" i="1" s="1"/>
  <c r="F107" i="1"/>
  <c r="I107" i="1" s="1"/>
  <c r="J107" i="1" s="1"/>
  <c r="U107" i="1" s="1"/>
  <c r="V106" i="1"/>
  <c r="O108" i="1"/>
  <c r="G108" i="1"/>
  <c r="H108" i="1" s="1"/>
  <c r="T107" i="1"/>
  <c r="P109" i="1" l="1"/>
  <c r="Q108" i="1"/>
  <c r="R108" i="1" s="1"/>
  <c r="S108" i="1" s="1"/>
  <c r="F108" i="1"/>
  <c r="I108" i="1" s="1"/>
  <c r="J108" i="1" s="1"/>
  <c r="V107" i="1"/>
  <c r="O109" i="1"/>
  <c r="G109" i="1"/>
  <c r="H109" i="1" s="1"/>
  <c r="T108" i="1"/>
  <c r="U108" i="1" l="1"/>
  <c r="P110" i="1"/>
  <c r="Q109" i="1"/>
  <c r="R109" i="1" s="1"/>
  <c r="S109" i="1" s="1"/>
  <c r="F109" i="1"/>
  <c r="I109" i="1" s="1"/>
  <c r="V108" i="1"/>
  <c r="O110" i="1"/>
  <c r="G110" i="1"/>
  <c r="H110" i="1" s="1"/>
  <c r="T109" i="1"/>
  <c r="J109" i="1" l="1"/>
  <c r="U109" i="1" s="1"/>
  <c r="P111" i="1"/>
  <c r="Q110" i="1"/>
  <c r="R110" i="1" s="1"/>
  <c r="S110" i="1" s="1"/>
  <c r="F110" i="1"/>
  <c r="I110" i="1" s="1"/>
  <c r="V109" i="1"/>
  <c r="O111" i="1"/>
  <c r="G111" i="1"/>
  <c r="H111" i="1" s="1"/>
  <c r="T110" i="1"/>
  <c r="J110" i="1" l="1"/>
  <c r="U110" i="1" s="1"/>
  <c r="P112" i="1"/>
  <c r="Q111" i="1"/>
  <c r="R111" i="1" s="1"/>
  <c r="S111" i="1" s="1"/>
  <c r="F111" i="1"/>
  <c r="I111" i="1" s="1"/>
  <c r="J111" i="1" s="1"/>
  <c r="U111" i="1" s="1"/>
  <c r="V110" i="1"/>
  <c r="O112" i="1"/>
  <c r="G112" i="1"/>
  <c r="H112" i="1" s="1"/>
  <c r="T111" i="1"/>
  <c r="P113" i="1" l="1"/>
  <c r="Q112" i="1"/>
  <c r="R112" i="1" s="1"/>
  <c r="S112" i="1" s="1"/>
  <c r="F112" i="1"/>
  <c r="I112" i="1" s="1"/>
  <c r="V111" i="1"/>
  <c r="O113" i="1"/>
  <c r="G113" i="1"/>
  <c r="H113" i="1" s="1"/>
  <c r="T112" i="1"/>
  <c r="J112" i="1" l="1"/>
  <c r="U112" i="1" s="1"/>
  <c r="P114" i="1"/>
  <c r="Q113" i="1"/>
  <c r="R113" i="1" s="1"/>
  <c r="S113" i="1" s="1"/>
  <c r="F113" i="1"/>
  <c r="I113" i="1" s="1"/>
  <c r="J113" i="1" s="1"/>
  <c r="U113" i="1" s="1"/>
  <c r="V112" i="1"/>
  <c r="O114" i="1"/>
  <c r="G114" i="1"/>
  <c r="H114" i="1" s="1"/>
  <c r="T113" i="1"/>
  <c r="P115" i="1" l="1"/>
  <c r="Q114" i="1"/>
  <c r="R114" i="1" s="1"/>
  <c r="S114" i="1" s="1"/>
  <c r="F114" i="1"/>
  <c r="I114" i="1" s="1"/>
  <c r="J114" i="1" s="1"/>
  <c r="V113" i="1"/>
  <c r="O115" i="1"/>
  <c r="G115" i="1"/>
  <c r="H115" i="1" s="1"/>
  <c r="T114" i="1"/>
  <c r="U114" i="1" l="1"/>
  <c r="P116" i="1"/>
  <c r="Q115" i="1"/>
  <c r="R115" i="1" s="1"/>
  <c r="S115" i="1" s="1"/>
  <c r="F115" i="1"/>
  <c r="I115" i="1" s="1"/>
  <c r="V114" i="1"/>
  <c r="O116" i="1"/>
  <c r="G116" i="1"/>
  <c r="H116" i="1" s="1"/>
  <c r="T115" i="1"/>
  <c r="J115" i="1" l="1"/>
  <c r="U115" i="1" s="1"/>
  <c r="P117" i="1"/>
  <c r="Q116" i="1"/>
  <c r="R116" i="1" s="1"/>
  <c r="S116" i="1" s="1"/>
  <c r="F116" i="1"/>
  <c r="I116" i="1" s="1"/>
  <c r="J116" i="1" s="1"/>
  <c r="V115" i="1"/>
  <c r="O117" i="1"/>
  <c r="G117" i="1"/>
  <c r="H117" i="1" s="1"/>
  <c r="T116" i="1"/>
  <c r="U116" i="1" l="1"/>
  <c r="P118" i="1"/>
  <c r="Q117" i="1"/>
  <c r="R117" i="1" s="1"/>
  <c r="S117" i="1" s="1"/>
  <c r="F117" i="1"/>
  <c r="I117" i="1" s="1"/>
  <c r="V116" i="1"/>
  <c r="O118" i="1"/>
  <c r="G118" i="1"/>
  <c r="H118" i="1" s="1"/>
  <c r="T117" i="1"/>
  <c r="J117" i="1" l="1"/>
  <c r="U117" i="1" s="1"/>
  <c r="P119" i="1"/>
  <c r="Q118" i="1"/>
  <c r="R118" i="1" s="1"/>
  <c r="S118" i="1" s="1"/>
  <c r="F118" i="1"/>
  <c r="I118" i="1" s="1"/>
  <c r="V117" i="1"/>
  <c r="O119" i="1"/>
  <c r="G119" i="1"/>
  <c r="H119" i="1" s="1"/>
  <c r="T118" i="1"/>
  <c r="J118" i="1" l="1"/>
  <c r="U118" i="1" s="1"/>
  <c r="P120" i="1"/>
  <c r="Q119" i="1"/>
  <c r="R119" i="1" s="1"/>
  <c r="S119" i="1" s="1"/>
  <c r="F119" i="1"/>
  <c r="I119" i="1" s="1"/>
  <c r="J119" i="1" s="1"/>
  <c r="U119" i="1" s="1"/>
  <c r="V118" i="1"/>
  <c r="O120" i="1"/>
  <c r="G120" i="1"/>
  <c r="H120" i="1" s="1"/>
  <c r="T119" i="1"/>
  <c r="P121" i="1" l="1"/>
  <c r="Q120" i="1"/>
  <c r="R120" i="1" s="1"/>
  <c r="S120" i="1" s="1"/>
  <c r="F120" i="1"/>
  <c r="I120" i="1" s="1"/>
  <c r="V119" i="1"/>
  <c r="O121" i="1"/>
  <c r="G121" i="1"/>
  <c r="H121" i="1" s="1"/>
  <c r="T120" i="1"/>
  <c r="J120" i="1" l="1"/>
  <c r="U120" i="1" s="1"/>
  <c r="P122" i="1"/>
  <c r="Q121" i="1"/>
  <c r="R121" i="1" s="1"/>
  <c r="S121" i="1" s="1"/>
  <c r="F121" i="1"/>
  <c r="I121" i="1" s="1"/>
  <c r="J121" i="1" s="1"/>
  <c r="U121" i="1" s="1"/>
  <c r="V120" i="1"/>
  <c r="O122" i="1"/>
  <c r="G122" i="1"/>
  <c r="H122" i="1" s="1"/>
  <c r="T121" i="1"/>
  <c r="P123" i="1" l="1"/>
  <c r="Q122" i="1"/>
  <c r="R122" i="1" s="1"/>
  <c r="S122" i="1" s="1"/>
  <c r="F122" i="1"/>
  <c r="I122" i="1" s="1"/>
  <c r="V121" i="1"/>
  <c r="O123" i="1"/>
  <c r="G123" i="1"/>
  <c r="H123" i="1" s="1"/>
  <c r="T122" i="1"/>
  <c r="J122" i="1" l="1"/>
  <c r="U122" i="1" s="1"/>
  <c r="P124" i="1"/>
  <c r="Q123" i="1"/>
  <c r="R123" i="1" s="1"/>
  <c r="S123" i="1" s="1"/>
  <c r="F123" i="1"/>
  <c r="I123" i="1" s="1"/>
  <c r="V122" i="1"/>
  <c r="O124" i="1"/>
  <c r="G124" i="1"/>
  <c r="H124" i="1" s="1"/>
  <c r="T123" i="1"/>
  <c r="J123" i="1" l="1"/>
  <c r="U123" i="1" s="1"/>
  <c r="P125" i="1"/>
  <c r="Q124" i="1"/>
  <c r="R124" i="1" s="1"/>
  <c r="S124" i="1" s="1"/>
  <c r="F124" i="1"/>
  <c r="I124" i="1" s="1"/>
  <c r="V123" i="1"/>
  <c r="O125" i="1"/>
  <c r="G125" i="1"/>
  <c r="H125" i="1" s="1"/>
  <c r="T124" i="1"/>
  <c r="J124" i="1" l="1"/>
  <c r="U124" i="1" s="1"/>
  <c r="P126" i="1"/>
  <c r="Q125" i="1"/>
  <c r="R125" i="1" s="1"/>
  <c r="S125" i="1" s="1"/>
  <c r="F125" i="1"/>
  <c r="I125" i="1" s="1"/>
  <c r="V124" i="1"/>
  <c r="O126" i="1"/>
  <c r="G126" i="1"/>
  <c r="H126" i="1" s="1"/>
  <c r="T125" i="1"/>
  <c r="J125" i="1" l="1"/>
  <c r="U125" i="1" s="1"/>
  <c r="P127" i="1"/>
  <c r="Q126" i="1"/>
  <c r="R126" i="1" s="1"/>
  <c r="S126" i="1" s="1"/>
  <c r="F126" i="1"/>
  <c r="I126" i="1" s="1"/>
  <c r="J126" i="1" s="1"/>
  <c r="V125" i="1"/>
  <c r="O127" i="1"/>
  <c r="G127" i="1"/>
  <c r="H127" i="1" s="1"/>
  <c r="T126" i="1"/>
  <c r="U126" i="1" l="1"/>
  <c r="P128" i="1"/>
  <c r="Q127" i="1"/>
  <c r="R127" i="1" s="1"/>
  <c r="S127" i="1" s="1"/>
  <c r="F127" i="1"/>
  <c r="I127" i="1" s="1"/>
  <c r="V126" i="1"/>
  <c r="O128" i="1"/>
  <c r="G128" i="1"/>
  <c r="H128" i="1" s="1"/>
  <c r="T127" i="1"/>
  <c r="J127" i="1" l="1"/>
  <c r="U127" i="1" s="1"/>
  <c r="P129" i="1"/>
  <c r="Q128" i="1"/>
  <c r="R128" i="1" s="1"/>
  <c r="S128" i="1" s="1"/>
  <c r="F128" i="1"/>
  <c r="I128" i="1" s="1"/>
  <c r="J128" i="1" s="1"/>
  <c r="U128" i="1" s="1"/>
  <c r="V127" i="1"/>
  <c r="O129" i="1"/>
  <c r="G129" i="1"/>
  <c r="H129" i="1" s="1"/>
  <c r="T128" i="1"/>
  <c r="P130" i="1" l="1"/>
  <c r="Q129" i="1"/>
  <c r="R129" i="1" s="1"/>
  <c r="S129" i="1" s="1"/>
  <c r="F129" i="1"/>
  <c r="I129" i="1" s="1"/>
  <c r="V128" i="1"/>
  <c r="O130" i="1"/>
  <c r="G130" i="1"/>
  <c r="H130" i="1" s="1"/>
  <c r="T129" i="1"/>
  <c r="J129" i="1" l="1"/>
  <c r="U129" i="1" s="1"/>
  <c r="P131" i="1"/>
  <c r="Q130" i="1"/>
  <c r="R130" i="1" s="1"/>
  <c r="S130" i="1" s="1"/>
  <c r="F130" i="1"/>
  <c r="I130" i="1" s="1"/>
  <c r="J130" i="1" s="1"/>
  <c r="U130" i="1" s="1"/>
  <c r="V129" i="1"/>
  <c r="O131" i="1"/>
  <c r="G131" i="1"/>
  <c r="H131" i="1" s="1"/>
  <c r="T130" i="1"/>
  <c r="P132" i="1" l="1"/>
  <c r="Q131" i="1"/>
  <c r="R131" i="1" s="1"/>
  <c r="S131" i="1" s="1"/>
  <c r="F131" i="1"/>
  <c r="I131" i="1" s="1"/>
  <c r="V130" i="1"/>
  <c r="O132" i="1"/>
  <c r="G132" i="1"/>
  <c r="H132" i="1" s="1"/>
  <c r="T131" i="1"/>
  <c r="J131" i="1" l="1"/>
  <c r="U131" i="1" s="1"/>
  <c r="P133" i="1"/>
  <c r="Q132" i="1"/>
  <c r="R132" i="1" s="1"/>
  <c r="S132" i="1" s="1"/>
  <c r="F132" i="1"/>
  <c r="I132" i="1" s="1"/>
  <c r="J132" i="1" s="1"/>
  <c r="U132" i="1" s="1"/>
  <c r="V131" i="1"/>
  <c r="O133" i="1"/>
  <c r="G133" i="1"/>
  <c r="H133" i="1" s="1"/>
  <c r="T132" i="1"/>
  <c r="P134" i="1" l="1"/>
  <c r="Q133" i="1"/>
  <c r="R133" i="1" s="1"/>
  <c r="S133" i="1" s="1"/>
  <c r="F133" i="1"/>
  <c r="I133" i="1" s="1"/>
  <c r="J133" i="1" s="1"/>
  <c r="V132" i="1"/>
  <c r="O134" i="1"/>
  <c r="G134" i="1"/>
  <c r="H134" i="1" s="1"/>
  <c r="T133" i="1"/>
  <c r="U133" i="1" l="1"/>
  <c r="P135" i="1"/>
  <c r="Q134" i="1"/>
  <c r="R134" i="1" s="1"/>
  <c r="S134" i="1" s="1"/>
  <c r="F134" i="1"/>
  <c r="I134" i="1" s="1"/>
  <c r="V133" i="1"/>
  <c r="O135" i="1"/>
  <c r="G135" i="1"/>
  <c r="H135" i="1" s="1"/>
  <c r="T134" i="1"/>
  <c r="J134" i="1" l="1"/>
  <c r="U134" i="1" s="1"/>
  <c r="P136" i="1"/>
  <c r="Q135" i="1"/>
  <c r="R135" i="1" s="1"/>
  <c r="S135" i="1" s="1"/>
  <c r="F135" i="1"/>
  <c r="I135" i="1" s="1"/>
  <c r="V134" i="1"/>
  <c r="O136" i="1"/>
  <c r="G136" i="1"/>
  <c r="H136" i="1" s="1"/>
  <c r="T135" i="1"/>
  <c r="J135" i="1" l="1"/>
  <c r="U135" i="1" s="1"/>
  <c r="P137" i="1"/>
  <c r="Q136" i="1"/>
  <c r="R136" i="1" s="1"/>
  <c r="S136" i="1" s="1"/>
  <c r="F136" i="1"/>
  <c r="I136" i="1" s="1"/>
  <c r="V135" i="1"/>
  <c r="O137" i="1"/>
  <c r="G137" i="1"/>
  <c r="H137" i="1" s="1"/>
  <c r="T136" i="1"/>
  <c r="J136" i="1" l="1"/>
  <c r="U136" i="1" s="1"/>
  <c r="P138" i="1"/>
  <c r="Q137" i="1"/>
  <c r="R137" i="1" s="1"/>
  <c r="S137" i="1" s="1"/>
  <c r="F137" i="1"/>
  <c r="I137" i="1" s="1"/>
  <c r="V136" i="1"/>
  <c r="O138" i="1"/>
  <c r="G138" i="1"/>
  <c r="H138" i="1" s="1"/>
  <c r="T137" i="1"/>
  <c r="J137" i="1" l="1"/>
  <c r="U137" i="1" s="1"/>
  <c r="P139" i="1"/>
  <c r="Q138" i="1"/>
  <c r="R138" i="1" s="1"/>
  <c r="S138" i="1" s="1"/>
  <c r="F138" i="1"/>
  <c r="I138" i="1" s="1"/>
  <c r="V137" i="1"/>
  <c r="O139" i="1"/>
  <c r="G139" i="1"/>
  <c r="H139" i="1" s="1"/>
  <c r="T138" i="1"/>
  <c r="J138" i="1" l="1"/>
  <c r="U138" i="1" s="1"/>
  <c r="P140" i="1"/>
  <c r="Q139" i="1"/>
  <c r="R139" i="1" s="1"/>
  <c r="S139" i="1" s="1"/>
  <c r="F139" i="1"/>
  <c r="I139" i="1" s="1"/>
  <c r="V138" i="1"/>
  <c r="O140" i="1"/>
  <c r="G140" i="1"/>
  <c r="H140" i="1" s="1"/>
  <c r="T139" i="1"/>
  <c r="J139" i="1" l="1"/>
  <c r="U139" i="1" s="1"/>
  <c r="P141" i="1"/>
  <c r="Q140" i="1"/>
  <c r="R140" i="1" s="1"/>
  <c r="S140" i="1" s="1"/>
  <c r="F140" i="1"/>
  <c r="I140" i="1" s="1"/>
  <c r="V139" i="1"/>
  <c r="O141" i="1"/>
  <c r="G141" i="1"/>
  <c r="H141" i="1" s="1"/>
  <c r="T140" i="1"/>
  <c r="J140" i="1" l="1"/>
  <c r="U140" i="1" s="1"/>
  <c r="P142" i="1"/>
  <c r="Q141" i="1"/>
  <c r="R141" i="1" s="1"/>
  <c r="S141" i="1" s="1"/>
  <c r="F141" i="1"/>
  <c r="I141" i="1" s="1"/>
  <c r="V140" i="1"/>
  <c r="O142" i="1"/>
  <c r="G142" i="1"/>
  <c r="H142" i="1" s="1"/>
  <c r="T141" i="1"/>
  <c r="J141" i="1" l="1"/>
  <c r="U141" i="1" s="1"/>
  <c r="P143" i="1"/>
  <c r="Q142" i="1"/>
  <c r="R142" i="1" s="1"/>
  <c r="S142" i="1" s="1"/>
  <c r="F142" i="1"/>
  <c r="I142" i="1" s="1"/>
  <c r="V141" i="1"/>
  <c r="O143" i="1"/>
  <c r="G143" i="1"/>
  <c r="H143" i="1" s="1"/>
  <c r="T142" i="1"/>
  <c r="J142" i="1" l="1"/>
  <c r="U142" i="1" s="1"/>
  <c r="P144" i="1"/>
  <c r="Q143" i="1"/>
  <c r="R143" i="1" s="1"/>
  <c r="S143" i="1" s="1"/>
  <c r="F143" i="1"/>
  <c r="I143" i="1" s="1"/>
  <c r="V142" i="1"/>
  <c r="O144" i="1"/>
  <c r="G144" i="1"/>
  <c r="H144" i="1" s="1"/>
  <c r="T143" i="1"/>
  <c r="J143" i="1" l="1"/>
  <c r="U143" i="1" s="1"/>
  <c r="P145" i="1"/>
  <c r="Q144" i="1"/>
  <c r="R144" i="1" s="1"/>
  <c r="S144" i="1" s="1"/>
  <c r="F144" i="1"/>
  <c r="I144" i="1" s="1"/>
  <c r="V143" i="1"/>
  <c r="O145" i="1"/>
  <c r="G145" i="1"/>
  <c r="H145" i="1" s="1"/>
  <c r="T144" i="1"/>
  <c r="J144" i="1" l="1"/>
  <c r="U144" i="1" s="1"/>
  <c r="P146" i="1"/>
  <c r="Q145" i="1"/>
  <c r="R145" i="1" s="1"/>
  <c r="S145" i="1" s="1"/>
  <c r="F145" i="1"/>
  <c r="I145" i="1" s="1"/>
  <c r="V144" i="1"/>
  <c r="O146" i="1"/>
  <c r="G146" i="1"/>
  <c r="H146" i="1" s="1"/>
  <c r="T145" i="1"/>
  <c r="J145" i="1" l="1"/>
  <c r="U145" i="1" s="1"/>
  <c r="P147" i="1"/>
  <c r="Q146" i="1"/>
  <c r="R146" i="1" s="1"/>
  <c r="S146" i="1" s="1"/>
  <c r="F146" i="1"/>
  <c r="I146" i="1" s="1"/>
  <c r="V145" i="1"/>
  <c r="O147" i="1"/>
  <c r="G147" i="1"/>
  <c r="H147" i="1" s="1"/>
  <c r="T146" i="1"/>
  <c r="J146" i="1" l="1"/>
  <c r="U146" i="1" s="1"/>
  <c r="P148" i="1"/>
  <c r="Q147" i="1"/>
  <c r="R147" i="1" s="1"/>
  <c r="S147" i="1" s="1"/>
  <c r="F147" i="1"/>
  <c r="I147" i="1" s="1"/>
  <c r="V146" i="1"/>
  <c r="O148" i="1"/>
  <c r="G148" i="1"/>
  <c r="H148" i="1" s="1"/>
  <c r="T147" i="1"/>
  <c r="J147" i="1" l="1"/>
  <c r="U147" i="1" s="1"/>
  <c r="P149" i="1"/>
  <c r="Q148" i="1"/>
  <c r="R148" i="1" s="1"/>
  <c r="S148" i="1" s="1"/>
  <c r="F148" i="1"/>
  <c r="I148" i="1" s="1"/>
  <c r="V147" i="1"/>
  <c r="O149" i="1"/>
  <c r="G149" i="1"/>
  <c r="H149" i="1" s="1"/>
  <c r="T148" i="1"/>
  <c r="J148" i="1" l="1"/>
  <c r="U148" i="1" s="1"/>
  <c r="P150" i="1"/>
  <c r="Q149" i="1"/>
  <c r="R149" i="1" s="1"/>
  <c r="S149" i="1" s="1"/>
  <c r="F149" i="1"/>
  <c r="I149" i="1" s="1"/>
  <c r="V148" i="1"/>
  <c r="O150" i="1"/>
  <c r="G150" i="1"/>
  <c r="H150" i="1" s="1"/>
  <c r="T149" i="1"/>
  <c r="J149" i="1" l="1"/>
  <c r="U149" i="1" s="1"/>
  <c r="P151" i="1"/>
  <c r="Q150" i="1"/>
  <c r="R150" i="1" s="1"/>
  <c r="S150" i="1" s="1"/>
  <c r="F150" i="1"/>
  <c r="I150" i="1" s="1"/>
  <c r="V149" i="1"/>
  <c r="O151" i="1"/>
  <c r="G151" i="1"/>
  <c r="H151" i="1" s="1"/>
  <c r="T150" i="1"/>
  <c r="J150" i="1" l="1"/>
  <c r="U150" i="1" s="1"/>
  <c r="P152" i="1"/>
  <c r="Q151" i="1"/>
  <c r="R151" i="1" s="1"/>
  <c r="S151" i="1" s="1"/>
  <c r="F151" i="1"/>
  <c r="I151" i="1" s="1"/>
  <c r="V150" i="1"/>
  <c r="O152" i="1"/>
  <c r="G152" i="1"/>
  <c r="H152" i="1" s="1"/>
  <c r="T151" i="1"/>
  <c r="J151" i="1" l="1"/>
  <c r="U151" i="1" s="1"/>
  <c r="P153" i="1"/>
  <c r="Q152" i="1"/>
  <c r="R152" i="1" s="1"/>
  <c r="S152" i="1" s="1"/>
  <c r="F152" i="1"/>
  <c r="I152" i="1" s="1"/>
  <c r="V151" i="1"/>
  <c r="O153" i="1"/>
  <c r="G153" i="1"/>
  <c r="H153" i="1" s="1"/>
  <c r="T152" i="1"/>
  <c r="J152" i="1" l="1"/>
  <c r="U152" i="1" s="1"/>
  <c r="P154" i="1"/>
  <c r="Q153" i="1"/>
  <c r="R153" i="1" s="1"/>
  <c r="S153" i="1" s="1"/>
  <c r="F153" i="1"/>
  <c r="I153" i="1" s="1"/>
  <c r="V152" i="1"/>
  <c r="O154" i="1"/>
  <c r="G154" i="1"/>
  <c r="H154" i="1" s="1"/>
  <c r="T153" i="1"/>
  <c r="J153" i="1" l="1"/>
  <c r="U153" i="1" s="1"/>
  <c r="P155" i="1"/>
  <c r="Q154" i="1"/>
  <c r="R154" i="1" s="1"/>
  <c r="S154" i="1" s="1"/>
  <c r="F154" i="1"/>
  <c r="I154" i="1" s="1"/>
  <c r="V153" i="1"/>
  <c r="O155" i="1"/>
  <c r="G155" i="1"/>
  <c r="H155" i="1" s="1"/>
  <c r="T154" i="1"/>
  <c r="J154" i="1" l="1"/>
  <c r="U154" i="1" s="1"/>
  <c r="P156" i="1"/>
  <c r="Q155" i="1"/>
  <c r="R155" i="1" s="1"/>
  <c r="S155" i="1" s="1"/>
  <c r="F155" i="1"/>
  <c r="I155" i="1" s="1"/>
  <c r="V154" i="1"/>
  <c r="O156" i="1"/>
  <c r="G156" i="1"/>
  <c r="H156" i="1" s="1"/>
  <c r="T155" i="1"/>
  <c r="J155" i="1" l="1"/>
  <c r="U155" i="1" s="1"/>
  <c r="P157" i="1"/>
  <c r="Q156" i="1"/>
  <c r="R156" i="1" s="1"/>
  <c r="S156" i="1" s="1"/>
  <c r="F156" i="1"/>
  <c r="I156" i="1" s="1"/>
  <c r="V155" i="1"/>
  <c r="O157" i="1"/>
  <c r="G157" i="1"/>
  <c r="H157" i="1" s="1"/>
  <c r="T156" i="1"/>
  <c r="J156" i="1" l="1"/>
  <c r="U156" i="1" s="1"/>
  <c r="P158" i="1"/>
  <c r="Q157" i="1"/>
  <c r="R157" i="1" s="1"/>
  <c r="S157" i="1" s="1"/>
  <c r="F157" i="1"/>
  <c r="I157" i="1" s="1"/>
  <c r="J157" i="1" s="1"/>
  <c r="U157" i="1" s="1"/>
  <c r="V156" i="1"/>
  <c r="O158" i="1"/>
  <c r="G158" i="1"/>
  <c r="H158" i="1" s="1"/>
  <c r="T157" i="1"/>
  <c r="P159" i="1" l="1"/>
  <c r="Q158" i="1"/>
  <c r="R158" i="1" s="1"/>
  <c r="S158" i="1" s="1"/>
  <c r="F158" i="1"/>
  <c r="I158" i="1" s="1"/>
  <c r="V157" i="1"/>
  <c r="O159" i="1"/>
  <c r="G159" i="1"/>
  <c r="H159" i="1" s="1"/>
  <c r="T158" i="1"/>
  <c r="J158" i="1" l="1"/>
  <c r="U158" i="1" s="1"/>
  <c r="P160" i="1"/>
  <c r="Q159" i="1"/>
  <c r="R159" i="1" s="1"/>
  <c r="S159" i="1" s="1"/>
  <c r="F159" i="1"/>
  <c r="I159" i="1" s="1"/>
  <c r="J159" i="1" s="1"/>
  <c r="U159" i="1" s="1"/>
  <c r="V158" i="1"/>
  <c r="O160" i="1"/>
  <c r="G160" i="1"/>
  <c r="H160" i="1" s="1"/>
  <c r="T159" i="1"/>
  <c r="P161" i="1" l="1"/>
  <c r="Q160" i="1"/>
  <c r="R160" i="1" s="1"/>
  <c r="S160" i="1" s="1"/>
  <c r="F160" i="1"/>
  <c r="I160" i="1" s="1"/>
  <c r="V159" i="1"/>
  <c r="O161" i="1"/>
  <c r="G161" i="1"/>
  <c r="H161" i="1" s="1"/>
  <c r="T160" i="1"/>
  <c r="J160" i="1" l="1"/>
  <c r="U160" i="1" s="1"/>
  <c r="P162" i="1"/>
  <c r="Q161" i="1"/>
  <c r="R161" i="1" s="1"/>
  <c r="S161" i="1" s="1"/>
  <c r="F161" i="1"/>
  <c r="I161" i="1" s="1"/>
  <c r="J161" i="1" s="1"/>
  <c r="V160" i="1"/>
  <c r="O162" i="1"/>
  <c r="G162" i="1"/>
  <c r="H162" i="1" s="1"/>
  <c r="T161" i="1"/>
  <c r="U161" i="1" l="1"/>
  <c r="P163" i="1"/>
  <c r="Q162" i="1"/>
  <c r="R162" i="1" s="1"/>
  <c r="S162" i="1" s="1"/>
  <c r="F162" i="1"/>
  <c r="I162" i="1" s="1"/>
  <c r="J162" i="1" s="1"/>
  <c r="U162" i="1" s="1"/>
  <c r="V161" i="1"/>
  <c r="O163" i="1"/>
  <c r="G163" i="1"/>
  <c r="H163" i="1" s="1"/>
  <c r="T162" i="1"/>
  <c r="P164" i="1" l="1"/>
  <c r="Q163" i="1"/>
  <c r="R163" i="1" s="1"/>
  <c r="S163" i="1" s="1"/>
  <c r="F163" i="1"/>
  <c r="I163" i="1" s="1"/>
  <c r="V162" i="1"/>
  <c r="O164" i="1"/>
  <c r="G164" i="1"/>
  <c r="H164" i="1" s="1"/>
  <c r="T163" i="1"/>
  <c r="J163" i="1" l="1"/>
  <c r="U163" i="1" s="1"/>
  <c r="P165" i="1"/>
  <c r="Q164" i="1"/>
  <c r="R164" i="1" s="1"/>
  <c r="S164" i="1" s="1"/>
  <c r="F164" i="1"/>
  <c r="I164" i="1" s="1"/>
  <c r="V163" i="1"/>
  <c r="O165" i="1"/>
  <c r="G165" i="1"/>
  <c r="H165" i="1" s="1"/>
  <c r="T164" i="1"/>
  <c r="J164" i="1" l="1"/>
  <c r="U164" i="1" s="1"/>
  <c r="P166" i="1"/>
  <c r="Q165" i="1"/>
  <c r="R165" i="1" s="1"/>
  <c r="S165" i="1" s="1"/>
  <c r="F165" i="1"/>
  <c r="I165" i="1" s="1"/>
  <c r="V164" i="1"/>
  <c r="O166" i="1"/>
  <c r="G166" i="1"/>
  <c r="H166" i="1" s="1"/>
  <c r="T165" i="1"/>
  <c r="J165" i="1" l="1"/>
  <c r="U165" i="1" s="1"/>
  <c r="P167" i="1"/>
  <c r="Q166" i="1"/>
  <c r="R166" i="1" s="1"/>
  <c r="S166" i="1" s="1"/>
  <c r="F166" i="1"/>
  <c r="I166" i="1" s="1"/>
  <c r="V165" i="1"/>
  <c r="O167" i="1"/>
  <c r="G167" i="1"/>
  <c r="H167" i="1" s="1"/>
  <c r="T166" i="1"/>
  <c r="J166" i="1" l="1"/>
  <c r="U166" i="1" s="1"/>
  <c r="P168" i="1"/>
  <c r="Q167" i="1"/>
  <c r="R167" i="1" s="1"/>
  <c r="S167" i="1" s="1"/>
  <c r="F167" i="1"/>
  <c r="I167" i="1" s="1"/>
  <c r="V166" i="1"/>
  <c r="O168" i="1"/>
  <c r="G168" i="1"/>
  <c r="H168" i="1" s="1"/>
  <c r="T167" i="1"/>
  <c r="J167" i="1" l="1"/>
  <c r="U167" i="1" s="1"/>
  <c r="P169" i="1"/>
  <c r="Q168" i="1"/>
  <c r="R168" i="1" s="1"/>
  <c r="S168" i="1" s="1"/>
  <c r="F168" i="1"/>
  <c r="I168" i="1" s="1"/>
  <c r="V167" i="1"/>
  <c r="O169" i="1"/>
  <c r="G169" i="1"/>
  <c r="H169" i="1" s="1"/>
  <c r="T168" i="1"/>
  <c r="J168" i="1" l="1"/>
  <c r="U168" i="1" s="1"/>
  <c r="P170" i="1"/>
  <c r="Q169" i="1"/>
  <c r="R169" i="1" s="1"/>
  <c r="S169" i="1" s="1"/>
  <c r="F169" i="1"/>
  <c r="I169" i="1" s="1"/>
  <c r="V168" i="1"/>
  <c r="O170" i="1"/>
  <c r="G170" i="1"/>
  <c r="H170" i="1" s="1"/>
  <c r="T169" i="1"/>
  <c r="J169" i="1" l="1"/>
  <c r="U169" i="1" s="1"/>
  <c r="P171" i="1"/>
  <c r="Q170" i="1"/>
  <c r="R170" i="1" s="1"/>
  <c r="S170" i="1" s="1"/>
  <c r="F170" i="1"/>
  <c r="I170" i="1" s="1"/>
  <c r="V169" i="1"/>
  <c r="O171" i="1"/>
  <c r="G171" i="1"/>
  <c r="H171" i="1" s="1"/>
  <c r="T170" i="1"/>
  <c r="J170" i="1" l="1"/>
  <c r="U170" i="1" s="1"/>
  <c r="P172" i="1"/>
  <c r="Q171" i="1"/>
  <c r="R171" i="1" s="1"/>
  <c r="S171" i="1" s="1"/>
  <c r="F171" i="1"/>
  <c r="I171" i="1" s="1"/>
  <c r="V170" i="1"/>
  <c r="O172" i="1"/>
  <c r="G172" i="1"/>
  <c r="H172" i="1" s="1"/>
  <c r="T171" i="1"/>
  <c r="J171" i="1" l="1"/>
  <c r="U171" i="1" s="1"/>
  <c r="P173" i="1"/>
  <c r="Q172" i="1"/>
  <c r="R172" i="1" s="1"/>
  <c r="S172" i="1" s="1"/>
  <c r="F172" i="1"/>
  <c r="I172" i="1" s="1"/>
  <c r="V171" i="1"/>
  <c r="O173" i="1"/>
  <c r="G173" i="1"/>
  <c r="H173" i="1" s="1"/>
  <c r="T172" i="1"/>
  <c r="J172" i="1" l="1"/>
  <c r="U172" i="1" s="1"/>
  <c r="P174" i="1"/>
  <c r="Q173" i="1"/>
  <c r="R173" i="1" s="1"/>
  <c r="S173" i="1" s="1"/>
  <c r="F173" i="1"/>
  <c r="I173" i="1" s="1"/>
  <c r="V172" i="1"/>
  <c r="O174" i="1"/>
  <c r="G174" i="1"/>
  <c r="H174" i="1" s="1"/>
  <c r="T173" i="1"/>
  <c r="J173" i="1" l="1"/>
  <c r="U173" i="1" s="1"/>
  <c r="P175" i="1"/>
  <c r="Q174" i="1"/>
  <c r="R174" i="1" s="1"/>
  <c r="S174" i="1" s="1"/>
  <c r="F174" i="1"/>
  <c r="I174" i="1" s="1"/>
  <c r="V173" i="1"/>
  <c r="O175" i="1"/>
  <c r="G175" i="1"/>
  <c r="H175" i="1" s="1"/>
  <c r="T174" i="1"/>
  <c r="J174" i="1" l="1"/>
  <c r="U174" i="1" s="1"/>
  <c r="P176" i="1"/>
  <c r="Q175" i="1"/>
  <c r="R175" i="1" s="1"/>
  <c r="S175" i="1" s="1"/>
  <c r="F175" i="1"/>
  <c r="I175" i="1" s="1"/>
  <c r="V174" i="1"/>
  <c r="O176" i="1"/>
  <c r="G176" i="1"/>
  <c r="H176" i="1" s="1"/>
  <c r="T175" i="1"/>
  <c r="J175" i="1" l="1"/>
  <c r="U175" i="1" s="1"/>
  <c r="P177" i="1"/>
  <c r="Q176" i="1"/>
  <c r="R176" i="1" s="1"/>
  <c r="S176" i="1" s="1"/>
  <c r="F176" i="1"/>
  <c r="I176" i="1" s="1"/>
  <c r="V175" i="1"/>
  <c r="O177" i="1"/>
  <c r="G177" i="1"/>
  <c r="H177" i="1" s="1"/>
  <c r="T176" i="1"/>
  <c r="J176" i="1" l="1"/>
  <c r="U176" i="1" s="1"/>
  <c r="P178" i="1"/>
  <c r="Q177" i="1"/>
  <c r="R177" i="1" s="1"/>
  <c r="S177" i="1" s="1"/>
  <c r="F177" i="1"/>
  <c r="I177" i="1" s="1"/>
  <c r="V176" i="1"/>
  <c r="O178" i="1"/>
  <c r="G178" i="1"/>
  <c r="H178" i="1" s="1"/>
  <c r="T177" i="1"/>
  <c r="J177" i="1" l="1"/>
  <c r="U177" i="1" s="1"/>
  <c r="P179" i="1"/>
  <c r="Q178" i="1"/>
  <c r="R178" i="1" s="1"/>
  <c r="S178" i="1" s="1"/>
  <c r="F178" i="1"/>
  <c r="I178" i="1" s="1"/>
  <c r="V177" i="1"/>
  <c r="O179" i="1"/>
  <c r="G179" i="1"/>
  <c r="H179" i="1" s="1"/>
  <c r="T178" i="1"/>
  <c r="J178" i="1" l="1"/>
  <c r="U178" i="1" s="1"/>
  <c r="P180" i="1"/>
  <c r="Q179" i="1"/>
  <c r="R179" i="1" s="1"/>
  <c r="S179" i="1" s="1"/>
  <c r="F179" i="1"/>
  <c r="I179" i="1" s="1"/>
  <c r="V178" i="1"/>
  <c r="O180" i="1"/>
  <c r="G180" i="1"/>
  <c r="H180" i="1" s="1"/>
  <c r="T179" i="1"/>
  <c r="J179" i="1" l="1"/>
  <c r="U179" i="1" s="1"/>
  <c r="P181" i="1"/>
  <c r="Q180" i="1"/>
  <c r="R180" i="1" s="1"/>
  <c r="S180" i="1" s="1"/>
  <c r="F180" i="1"/>
  <c r="I180" i="1" s="1"/>
  <c r="V179" i="1"/>
  <c r="O181" i="1"/>
  <c r="G181" i="1"/>
  <c r="H181" i="1" s="1"/>
  <c r="T180" i="1"/>
  <c r="J180" i="1" l="1"/>
  <c r="U180" i="1" s="1"/>
  <c r="P182" i="1"/>
  <c r="Q181" i="1"/>
  <c r="R181" i="1" s="1"/>
  <c r="S181" i="1" s="1"/>
  <c r="F181" i="1"/>
  <c r="I181" i="1" s="1"/>
  <c r="J181" i="1" s="1"/>
  <c r="U181" i="1" s="1"/>
  <c r="V180" i="1"/>
  <c r="O182" i="1"/>
  <c r="O183" i="1" s="1"/>
  <c r="G182" i="1"/>
  <c r="H182" i="1" s="1"/>
  <c r="T181" i="1"/>
  <c r="P183" i="1" l="1"/>
  <c r="Q183" i="1" s="1"/>
  <c r="R183" i="1" s="1"/>
  <c r="S183" i="1" s="1"/>
  <c r="Q182" i="1"/>
  <c r="R182" i="1" s="1"/>
  <c r="S182" i="1" s="1"/>
  <c r="F182" i="1"/>
  <c r="I182" i="1" s="1"/>
  <c r="V181" i="1"/>
  <c r="G183" i="1"/>
  <c r="H183" i="1" s="1"/>
  <c r="T182" i="1"/>
  <c r="J182" i="1" l="1"/>
  <c r="U182" i="1" s="1"/>
  <c r="F183" i="1"/>
  <c r="V183" i="1" s="1"/>
  <c r="V182" i="1"/>
  <c r="T183" i="1"/>
  <c r="I183" i="1" l="1"/>
  <c r="J183" i="1" l="1"/>
  <c r="U183" i="1" s="1"/>
</calcChain>
</file>

<file path=xl/sharedStrings.xml><?xml version="1.0" encoding="utf-8"?>
<sst xmlns="http://schemas.openxmlformats.org/spreadsheetml/2006/main" count="27" uniqueCount="18">
  <si>
    <t>1 POINT</t>
  </si>
  <si>
    <t>NO POINTS</t>
  </si>
  <si>
    <t>MONTH</t>
  </si>
  <si>
    <t>PAYMENT</t>
  </si>
  <si>
    <t>PRINCIPAL PAYMENT</t>
  </si>
  <si>
    <t>INTEREST PAYMENT</t>
  </si>
  <si>
    <t>YOU MADE MORE INTEREST PAYMENTS WITH</t>
  </si>
  <si>
    <t>YOU OWE MORE BALANCE WITH</t>
  </si>
  <si>
    <t>REMAINING BALANCE FROM PRINCIPAL</t>
  </si>
  <si>
    <t>MIN AMOUNT TO SELL THE HOUSE TO AMORTIZE</t>
  </si>
  <si>
    <t>IF YOU WANTED TO SELL THE HOUSE NOW WHICH OPTION IS BETTER</t>
  </si>
  <si>
    <t>PRESENT VALUE OF THIS MONTHS INTEREST PAYMENT</t>
  </si>
  <si>
    <t>PRESENT VALUE OF INTEREST PAYMENTS SO FAR</t>
  </si>
  <si>
    <t>PRESENT VALUE OF THE REMAINING BALANCE</t>
  </si>
  <si>
    <t>PRESENT VALUE OF REMAINING BALANCE + INTEREST</t>
  </si>
  <si>
    <t>Up to this point if you plan to sell the house by paying off the remaining balance to the bank you are more profitable with no points</t>
  </si>
  <si>
    <t>Up to this point if you plan to sell the house by transferring your loan to the buyer you are more profitable with no points</t>
  </si>
  <si>
    <t>After this point you are more profitable with 1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</si>
</sst>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5" formatCode="&quot;$&quot;#,##0.00"/>
    <numFmt numFmtId="167" formatCode="0.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8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165" fontId="0" fillId="0" borderId="0" xfId="0" applyNumberFormat="1"/>
    <xf numFmtId="167" fontId="0" fillId="0" borderId="0" xfId="0" applyNumberFormat="1"/>
    <xf numFmtId="8" fontId="0" fillId="0" borderId="1" xfId="0" applyNumberFormat="1" applyBorder="1"/>
    <xf numFmtId="165" fontId="0" fillId="0" borderId="1" xfId="0" applyNumberFormat="1" applyBorder="1"/>
    <xf numFmtId="8" fontId="0" fillId="0" borderId="1" xfId="0" applyNumberFormat="1" applyFont="1" applyBorder="1"/>
    <xf numFmtId="0" fontId="0" fillId="0" borderId="1" xfId="0" applyFont="1" applyBorder="1"/>
    <xf numFmtId="0" fontId="2" fillId="0" borderId="2" xfId="0" applyFont="1" applyBorder="1" applyAlignment="1">
      <alignment wrapText="1"/>
    </xf>
    <xf numFmtId="0" fontId="0" fillId="0" borderId="2" xfId="0" applyBorder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65" fontId="0" fillId="0" borderId="7" xfId="1" applyNumberFormat="1" applyFont="1" applyBorder="1"/>
    <xf numFmtId="8" fontId="0" fillId="0" borderId="8" xfId="0" applyNumberFormat="1" applyBorder="1"/>
    <xf numFmtId="165" fontId="0" fillId="0" borderId="9" xfId="1" applyNumberFormat="1" applyFont="1" applyBorder="1"/>
    <xf numFmtId="8" fontId="0" fillId="0" borderId="10" xfId="0" applyNumberFormat="1" applyBorder="1"/>
    <xf numFmtId="165" fontId="0" fillId="0" borderId="10" xfId="0" applyNumberFormat="1" applyBorder="1"/>
    <xf numFmtId="8" fontId="0" fillId="0" borderId="11" xfId="0" applyNumberFormat="1" applyBorder="1"/>
    <xf numFmtId="0" fontId="0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8" fontId="0" fillId="0" borderId="12" xfId="0" applyNumberFormat="1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5" fontId="0" fillId="0" borderId="13" xfId="1" applyNumberFormat="1" applyFont="1" applyBorder="1"/>
    <xf numFmtId="8" fontId="0" fillId="0" borderId="12" xfId="0" applyNumberFormat="1" applyBorder="1"/>
    <xf numFmtId="165" fontId="0" fillId="0" borderId="12" xfId="0" applyNumberFormat="1" applyBorder="1"/>
    <xf numFmtId="8" fontId="0" fillId="0" borderId="14" xfId="0" applyNumberFormat="1" applyBorder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"/>
  <sheetViews>
    <sheetView tabSelected="1" workbookViewId="0">
      <pane xSplit="1" ySplit="2" topLeftCell="G9" activePane="bottomRight" state="frozen"/>
      <selection pane="topRight" activeCell="B1" sqref="B1"/>
      <selection pane="bottomLeft" activeCell="A3" sqref="A3"/>
      <selection pane="bottomRight" activeCell="J9" sqref="J9"/>
    </sheetView>
  </sheetViews>
  <sheetFormatPr defaultRowHeight="15" x14ac:dyDescent="0.25"/>
  <cols>
    <col min="1" max="1" width="7.625" customWidth="1"/>
    <col min="2" max="2" width="9.25" bestFit="1" customWidth="1"/>
    <col min="3" max="3" width="9.125" customWidth="1"/>
    <col min="4" max="4" width="9.5" customWidth="1"/>
    <col min="5" max="5" width="14" customWidth="1"/>
    <col min="6" max="6" width="12.875" customWidth="1"/>
    <col min="7" max="8" width="11.625" customWidth="1"/>
    <col min="9" max="10" width="13" customWidth="1"/>
    <col min="11" max="11" width="11.375" bestFit="1" customWidth="1"/>
    <col min="12" max="12" width="9.375" customWidth="1"/>
    <col min="13" max="13" width="10.25" customWidth="1"/>
    <col min="14" max="14" width="14.75" customWidth="1"/>
    <col min="15" max="15" width="13.25" customWidth="1"/>
    <col min="16" max="17" width="11.875" customWidth="1"/>
    <col min="18" max="18" width="14.625" customWidth="1"/>
    <col min="19" max="19" width="11.875" customWidth="1"/>
    <col min="20" max="20" width="11.5" customWidth="1"/>
    <col min="21" max="21" width="17.75" customWidth="1"/>
    <col min="22" max="22" width="13.25" customWidth="1"/>
    <col min="23" max="23" width="9.5" bestFit="1" customWidth="1"/>
  </cols>
  <sheetData>
    <row r="1" spans="1:24" ht="15" customHeight="1" thickBot="1" x14ac:dyDescent="0.3">
      <c r="A1" s="3"/>
      <c r="B1" s="12" t="s">
        <v>1</v>
      </c>
      <c r="C1" s="13"/>
      <c r="D1" s="13"/>
      <c r="E1" s="13"/>
      <c r="F1" s="13"/>
      <c r="G1" s="13"/>
      <c r="H1" s="13"/>
      <c r="I1" s="13"/>
      <c r="J1" s="14"/>
      <c r="K1" s="22" t="s">
        <v>0</v>
      </c>
      <c r="L1" s="23"/>
      <c r="M1" s="23"/>
      <c r="N1" s="23"/>
      <c r="O1" s="23"/>
      <c r="P1" s="23"/>
      <c r="Q1" s="23"/>
      <c r="R1" s="23"/>
      <c r="S1" s="24"/>
      <c r="T1" s="26"/>
      <c r="U1" s="27"/>
      <c r="V1" s="28"/>
    </row>
    <row r="2" spans="1:24" ht="66" customHeight="1" thickBot="1" x14ac:dyDescent="0.3">
      <c r="A2" s="10" t="s">
        <v>2</v>
      </c>
      <c r="B2" s="33" t="s">
        <v>3</v>
      </c>
      <c r="C2" s="34" t="s">
        <v>4</v>
      </c>
      <c r="D2" s="34" t="s">
        <v>5</v>
      </c>
      <c r="E2" s="34" t="s">
        <v>11</v>
      </c>
      <c r="F2" s="34" t="s">
        <v>12</v>
      </c>
      <c r="G2" s="34" t="s">
        <v>8</v>
      </c>
      <c r="H2" s="34" t="s">
        <v>13</v>
      </c>
      <c r="I2" s="34" t="s">
        <v>14</v>
      </c>
      <c r="J2" s="35" t="s">
        <v>9</v>
      </c>
      <c r="K2" s="33" t="s">
        <v>3</v>
      </c>
      <c r="L2" s="34" t="s">
        <v>4</v>
      </c>
      <c r="M2" s="34" t="s">
        <v>5</v>
      </c>
      <c r="N2" s="34" t="s">
        <v>11</v>
      </c>
      <c r="O2" s="34" t="s">
        <v>12</v>
      </c>
      <c r="P2" s="34" t="s">
        <v>8</v>
      </c>
      <c r="Q2" s="34" t="s">
        <v>13</v>
      </c>
      <c r="R2" s="34" t="s">
        <v>14</v>
      </c>
      <c r="S2" s="35" t="s">
        <v>9</v>
      </c>
      <c r="T2" s="33" t="s">
        <v>7</v>
      </c>
      <c r="U2" s="34" t="s">
        <v>10</v>
      </c>
      <c r="V2" s="35" t="s">
        <v>6</v>
      </c>
    </row>
    <row r="3" spans="1:24" x14ac:dyDescent="0.25">
      <c r="A3" s="11">
        <v>0</v>
      </c>
      <c r="B3" s="29">
        <v>0</v>
      </c>
      <c r="C3" s="30"/>
      <c r="D3" s="30"/>
      <c r="E3" s="30"/>
      <c r="F3" s="30">
        <v>0</v>
      </c>
      <c r="G3" s="30">
        <v>100000</v>
      </c>
      <c r="H3" s="30">
        <f>POWER((1+(0.0675/12)),-A3)*G3</f>
        <v>100000</v>
      </c>
      <c r="I3" s="30">
        <f>H3+F3</f>
        <v>100000</v>
      </c>
      <c r="J3" s="32">
        <f>POWER((1+(0.0675/12)),A3)*I3</f>
        <v>100000</v>
      </c>
      <c r="K3" s="29">
        <v>-1000</v>
      </c>
      <c r="L3" s="30"/>
      <c r="M3" s="30">
        <v>1000</v>
      </c>
      <c r="N3" s="31"/>
      <c r="O3" s="31">
        <v>1000</v>
      </c>
      <c r="P3" s="31">
        <v>100000</v>
      </c>
      <c r="Q3" s="30">
        <f>POWER((1+(0.06375/12)),-A3)*P3</f>
        <v>100000</v>
      </c>
      <c r="R3" s="31">
        <f>Q3+O3</f>
        <v>101000</v>
      </c>
      <c r="S3" s="32">
        <f>POWER((1+(0.06375/12)),A3)*R3</f>
        <v>101000</v>
      </c>
      <c r="T3" s="21"/>
      <c r="U3" s="25" t="str">
        <f>IF(J3&lt;S3,"NO POINTS","1 POINT")</f>
        <v>NO POINTS</v>
      </c>
      <c r="V3" s="9" t="str">
        <f>IF(F3&gt;O3,"NO POINTS","1 POINT")</f>
        <v>1 POINT</v>
      </c>
    </row>
    <row r="4" spans="1:24" x14ac:dyDescent="0.25">
      <c r="A4" s="11">
        <v>1</v>
      </c>
      <c r="B4" s="15">
        <v>-884.91</v>
      </c>
      <c r="C4" s="6">
        <f>PPMT(6.75%/12,A4,180,-100000)</f>
        <v>322.40946225402121</v>
      </c>
      <c r="D4" s="6">
        <f>IPMT(6.75%/12,A4,180,-100000)</f>
        <v>562.50000000000011</v>
      </c>
      <c r="E4" s="6">
        <f>POWER((1+(0.0675/12)),-A4)*D4</f>
        <v>559.35363579863281</v>
      </c>
      <c r="F4" s="6">
        <f>F3+E4</f>
        <v>559.35363579863281</v>
      </c>
      <c r="G4" s="6">
        <f>G3-C4</f>
        <v>99677.590537745986</v>
      </c>
      <c r="H4" s="6">
        <f>POWER((1+(0.0675/12)),-A4)*G4</f>
        <v>99120.040310996628</v>
      </c>
      <c r="I4" s="6">
        <f>H4+F4</f>
        <v>99679.393946795259</v>
      </c>
      <c r="J4" s="16">
        <f>POWER((1+(0.0675/12)),A4)*I4</f>
        <v>100240.09053774599</v>
      </c>
      <c r="K4" s="15">
        <v>-864.25</v>
      </c>
      <c r="L4" s="6">
        <f>PPMT(6.375%/12,A4,180,-100000)</f>
        <v>333.00036166275595</v>
      </c>
      <c r="M4" s="6">
        <f>IPMT(6.375%/12,A4,180,-100000)</f>
        <v>531.25000000000011</v>
      </c>
      <c r="N4" s="6">
        <f>POWER((1+(0.06375/12)),-A4)*M4</f>
        <v>528.4426484302146</v>
      </c>
      <c r="O4" s="6">
        <f>O3+N4</f>
        <v>1528.4426484302146</v>
      </c>
      <c r="P4" s="7">
        <f>P3-L4</f>
        <v>99666.999638337249</v>
      </c>
      <c r="Q4" s="6">
        <f>POWER((1+(0.06375/12)),-A4)*P4</f>
        <v>99140.316705837482</v>
      </c>
      <c r="R4" s="7">
        <f>Q4+O4</f>
        <v>100668.75935426769</v>
      </c>
      <c r="S4" s="16">
        <f>POWER((1+(0.06375/12)),A4)*R4</f>
        <v>101203.56213833725</v>
      </c>
      <c r="T4" s="21" t="str">
        <f>IF(G4&gt;P4,"NO POINTS","1 POINT")</f>
        <v>NO POINTS</v>
      </c>
      <c r="U4" s="8" t="str">
        <f>IF(J4&lt;S4,"NO POINTS","1 POINT")</f>
        <v>NO POINTS</v>
      </c>
      <c r="V4" s="9" t="str">
        <f>IF(F4&gt;O4,"NO POINTS","1 POINT")</f>
        <v>1 POINT</v>
      </c>
      <c r="W4" s="4"/>
    </row>
    <row r="5" spans="1:24" x14ac:dyDescent="0.25">
      <c r="A5" s="11">
        <v>2</v>
      </c>
      <c r="B5" s="15">
        <v>-884.91</v>
      </c>
      <c r="C5" s="6">
        <f>PPMT(6.75%/12,A5,180,-100000)</f>
        <v>324.22301547920017</v>
      </c>
      <c r="D5" s="6">
        <f>IPMT(6.75%/12,A5,180,-100000)</f>
        <v>560.68644677482121</v>
      </c>
      <c r="E5" s="6">
        <f>POWER((1+(0.0675/12)),-A5)*D5</f>
        <v>554.43154928463002</v>
      </c>
      <c r="F5" s="6">
        <f t="shared" ref="F5:F68" si="0">F4+E5</f>
        <v>1113.7851850832628</v>
      </c>
      <c r="G5" s="6">
        <f>G4-C5</f>
        <v>99353.367522266781</v>
      </c>
      <c r="H5" s="6">
        <f>POWER((1+(0.0675/12)),-A5)*G5</f>
        <v>98245.002708507251</v>
      </c>
      <c r="I5" s="6">
        <f>H5+F5</f>
        <v>99358.787893590517</v>
      </c>
      <c r="J5" s="16">
        <f>POWER((1+(0.0675/12)),A5)*I5</f>
        <v>100479.7180315416</v>
      </c>
      <c r="K5" s="15">
        <v>-864.25</v>
      </c>
      <c r="L5" s="6">
        <f>PPMT(6.375%/12,A5,180,-100000)</f>
        <v>334.76942608408933</v>
      </c>
      <c r="M5" s="6">
        <f>IPMT(6.375%/12,A5,180,-100000)</f>
        <v>529.48093557866662</v>
      </c>
      <c r="N5" s="6">
        <f>POWER((1+(0.06375/12)),-A5)*M5</f>
        <v>523.89971526242994</v>
      </c>
      <c r="O5" s="6">
        <f t="shared" ref="O5:O68" si="1">O4+N5</f>
        <v>2052.3423636926445</v>
      </c>
      <c r="P5" s="7">
        <f>P4-L5</f>
        <v>99332.230212253155</v>
      </c>
      <c r="Q5" s="6">
        <f>POWER((1+(0.06375/12)),-A5)*P5</f>
        <v>98285.176344842737</v>
      </c>
      <c r="R5" s="7">
        <f>Q5+O5</f>
        <v>100337.51870853538</v>
      </c>
      <c r="S5" s="16">
        <f>POWER((1+(0.06375/12)),A5)*R5</f>
        <v>101406.43663611307</v>
      </c>
      <c r="T5" s="21" t="str">
        <f>IF(G5&gt;P5,"NO POINTS","1 POINT")</f>
        <v>NO POINTS</v>
      </c>
      <c r="U5" s="8" t="str">
        <f>IF(J5&lt;S5,"NO POINTS","1 POINT")</f>
        <v>NO POINTS</v>
      </c>
      <c r="V5" s="9" t="str">
        <f>IF(F5&gt;O5,"NO POINTS","1 POINT")</f>
        <v>1 POINT</v>
      </c>
      <c r="X5" s="1"/>
    </row>
    <row r="6" spans="1:24" x14ac:dyDescent="0.25">
      <c r="A6" s="11">
        <v>3</v>
      </c>
      <c r="B6" s="15">
        <v>-884.91</v>
      </c>
      <c r="C6" s="6">
        <f>PPMT(6.75%/12,A6,180,-100000)</f>
        <v>326.04676994127061</v>
      </c>
      <c r="D6" s="6">
        <f>IPMT(6.75%/12,A6,180,-100000)</f>
        <v>558.86269231275071</v>
      </c>
      <c r="E6" s="6">
        <f>POWER((1+(0.0675/12)),-A6)*D6</f>
        <v>549.53699464050055</v>
      </c>
      <c r="F6" s="6">
        <f t="shared" si="0"/>
        <v>1663.3221797237634</v>
      </c>
      <c r="G6" s="6">
        <f>G5-C6</f>
        <v>99027.320752325511</v>
      </c>
      <c r="H6" s="6">
        <f>POWER((1+(0.0675/12)),-A6)*G6</f>
        <v>97374.859660662012</v>
      </c>
      <c r="I6" s="6">
        <f>H6+F6</f>
        <v>99038.181840385776</v>
      </c>
      <c r="J6" s="16">
        <f>POWER((1+(0.0675/12)),A6)*I6</f>
        <v>100718.86967552776</v>
      </c>
      <c r="K6" s="15">
        <v>-864.25</v>
      </c>
      <c r="L6" s="6">
        <f>PPMT(6.375%/12,A6,180,-100000)</f>
        <v>336.54788866016105</v>
      </c>
      <c r="M6" s="6">
        <f>IPMT(6.375%/12,A6,180,-100000)</f>
        <v>527.70247300259496</v>
      </c>
      <c r="N6" s="6">
        <f>POWER((1+(0.06375/12)),-A6)*M6</f>
        <v>519.3807888909937</v>
      </c>
      <c r="O6" s="6">
        <f t="shared" si="1"/>
        <v>2571.7231525836382</v>
      </c>
      <c r="P6" s="7">
        <f>P5-L6</f>
        <v>98995.682323592991</v>
      </c>
      <c r="Q6" s="6">
        <f>POWER((1+(0.06375/12)),-A6)*P6</f>
        <v>97434.554910219435</v>
      </c>
      <c r="R6" s="7">
        <f>Q6+O6</f>
        <v>100006.27806280307</v>
      </c>
      <c r="S6" s="16">
        <f>POWER((1+(0.06375/12)),A6)*R6</f>
        <v>101608.61044208225</v>
      </c>
      <c r="T6" s="21" t="str">
        <f>IF(G6&gt;P6,"NO POINTS","1 POINT")</f>
        <v>NO POINTS</v>
      </c>
      <c r="U6" s="8" t="str">
        <f>IF(J6&lt;S6,"NO POINTS","1 POINT")</f>
        <v>NO POINTS</v>
      </c>
      <c r="V6" s="9" t="str">
        <f>IF(F6&gt;O6,"NO POINTS","1 POINT")</f>
        <v>1 POINT</v>
      </c>
    </row>
    <row r="7" spans="1:24" x14ac:dyDescent="0.25">
      <c r="A7" s="11">
        <v>4</v>
      </c>
      <c r="B7" s="15">
        <v>-884.91</v>
      </c>
      <c r="C7" s="6">
        <f>PPMT(6.75%/12,A7,180,-100000)</f>
        <v>327.88078302219026</v>
      </c>
      <c r="D7" s="6">
        <f>IPMT(6.75%/12,A7,180,-100000)</f>
        <v>557.02867923183112</v>
      </c>
      <c r="E7" s="6">
        <f>POWER((1+(0.0675/12)),-A7)*D7</f>
        <v>544.6698178657291</v>
      </c>
      <c r="F7" s="6">
        <f t="shared" si="0"/>
        <v>2207.9919975894927</v>
      </c>
      <c r="G7" s="6">
        <f>G6-C7</f>
        <v>98699.439969303319</v>
      </c>
      <c r="H7" s="6">
        <f>POWER((1+(0.0675/12)),-A7)*G7</f>
        <v>96509.583789591517</v>
      </c>
      <c r="I7" s="6">
        <f>H7+F7</f>
        <v>98717.575787181006</v>
      </c>
      <c r="J7" s="16">
        <f>POWER((1+(0.0675/12)),A7)*I7</f>
        <v>100957.5325344304</v>
      </c>
      <c r="K7" s="15">
        <v>-864.25</v>
      </c>
      <c r="L7" s="6">
        <f>PPMT(6.375%/12,A7,180,-100000)</f>
        <v>338.33579931866814</v>
      </c>
      <c r="M7" s="6">
        <f>IPMT(6.375%/12,A7,180,-100000)</f>
        <v>525.91456234408781</v>
      </c>
      <c r="N7" s="6">
        <f>POWER((1+(0.06375/12)),-A7)*M7</f>
        <v>514.88574245375514</v>
      </c>
      <c r="O7" s="6">
        <f t="shared" si="1"/>
        <v>3086.6088950373933</v>
      </c>
      <c r="P7" s="7">
        <f>P6-L7</f>
        <v>98657.346524274326</v>
      </c>
      <c r="Q7" s="6">
        <f>POWER((1+(0.06375/12)),-A7)*P7</f>
        <v>96588.42852203337</v>
      </c>
      <c r="R7" s="7">
        <f>Q7+O7</f>
        <v>99675.037417070766</v>
      </c>
      <c r="S7" s="16">
        <f>POWER((1+(0.06375/12)),A7)*R7</f>
        <v>101810.07038573716</v>
      </c>
      <c r="T7" s="21" t="str">
        <f>IF(G7&gt;P7,"NO POINTS","1 POINT")</f>
        <v>NO POINTS</v>
      </c>
      <c r="U7" s="8" t="str">
        <f>IF(J7&lt;S7,"NO POINTS","1 POINT")</f>
        <v>NO POINTS</v>
      </c>
      <c r="V7" s="9" t="str">
        <f>IF(F7&gt;O7,"NO POINTS","1 POINT")</f>
        <v>1 POINT</v>
      </c>
    </row>
    <row r="8" spans="1:24" x14ac:dyDescent="0.25">
      <c r="A8" s="11">
        <v>5</v>
      </c>
      <c r="B8" s="15">
        <v>-884.91</v>
      </c>
      <c r="C8" s="6">
        <f>PPMT(6.75%/12,A8,180,-100000)</f>
        <v>329.72511242669015</v>
      </c>
      <c r="D8" s="6">
        <f>IPMT(6.75%/12,A8,180,-100000)</f>
        <v>555.18434982733129</v>
      </c>
      <c r="E8" s="6">
        <f>POWER((1+(0.0675/12)),-A8)*D8</f>
        <v>539.82986582120805</v>
      </c>
      <c r="F8" s="6">
        <f t="shared" si="0"/>
        <v>2747.8218634107006</v>
      </c>
      <c r="G8" s="6">
        <f>G7-C8</f>
        <v>98369.714856876628</v>
      </c>
      <c r="H8" s="6">
        <f>POWER((1+(0.0675/12)),-A8)*G8</f>
        <v>95649.147870565561</v>
      </c>
      <c r="I8" s="6">
        <f>H8+F8</f>
        <v>98396.969733976264</v>
      </c>
      <c r="J8" s="16">
        <f>POWER((1+(0.0675/12)),A8)*I8</f>
        <v>101195.69354250989</v>
      </c>
      <c r="K8" s="15">
        <v>-864.25</v>
      </c>
      <c r="L8" s="6">
        <f>PPMT(6.375%/12,A8,180,-100000)</f>
        <v>340.13320825254857</v>
      </c>
      <c r="M8" s="6">
        <f>IPMT(6.375%/12,A8,180,-100000)</f>
        <v>524.11715341020738</v>
      </c>
      <c r="N8" s="6">
        <f>POWER((1+(0.06375/12)),-A8)*M8</f>
        <v>510.4144497589578</v>
      </c>
      <c r="O8" s="6">
        <f t="shared" si="1"/>
        <v>3597.023344796351</v>
      </c>
      <c r="P8" s="7">
        <f>P7-L8</f>
        <v>98317.213316021778</v>
      </c>
      <c r="Q8" s="6">
        <f>POWER((1+(0.06375/12)),-A8)*P8</f>
        <v>95746.773426542102</v>
      </c>
      <c r="R8" s="7">
        <f>Q8+O8</f>
        <v>99343.796771338457</v>
      </c>
      <c r="S8" s="16">
        <f>POWER((1+(0.06375/12)),A8)*R8</f>
        <v>102010.80317640885</v>
      </c>
      <c r="T8" s="21" t="str">
        <f>IF(G8&gt;P8,"NO POINTS","1 POINT")</f>
        <v>NO POINTS</v>
      </c>
      <c r="U8" s="8" t="str">
        <f>IF(J8&lt;S8,"NO POINTS","1 POINT")</f>
        <v>NO POINTS</v>
      </c>
      <c r="V8" s="9" t="str">
        <f>IF(F8&gt;O8,"NO POINTS","1 POINT")</f>
        <v>1 POINT</v>
      </c>
    </row>
    <row r="9" spans="1:24" x14ac:dyDescent="0.25">
      <c r="A9" s="11">
        <v>6</v>
      </c>
      <c r="B9" s="15">
        <v>-884.91</v>
      </c>
      <c r="C9" s="6">
        <f>PPMT(6.75%/12,A9,180,-100000)</f>
        <v>331.57981618409025</v>
      </c>
      <c r="D9" s="6">
        <f>IPMT(6.75%/12,A9,180,-100000)</f>
        <v>553.32964606993119</v>
      </c>
      <c r="E9" s="6">
        <f>POWER((1+(0.0675/12)),-A9)*D9</f>
        <v>535.01698622441916</v>
      </c>
      <c r="F9" s="6">
        <f t="shared" si="0"/>
        <v>3282.8388496351199</v>
      </c>
      <c r="G9" s="6">
        <f>G8-C9</f>
        <v>98038.135040692534</v>
      </c>
      <c r="H9" s="6">
        <f>POWER((1+(0.0675/12)),-A9)*G9</f>
        <v>94793.524831136398</v>
      </c>
      <c r="I9" s="6">
        <f>H9+F9</f>
        <v>98076.363680771523</v>
      </c>
      <c r="J9" s="16">
        <f>POWER((1+(0.0675/12)),A9)*I9</f>
        <v>101433.33950250241</v>
      </c>
      <c r="K9" s="15">
        <v>-864.25</v>
      </c>
      <c r="L9" s="6">
        <f>PPMT(6.375%/12,A9,180,-100000)</f>
        <v>341.94016592139025</v>
      </c>
      <c r="M9" s="6">
        <f>IPMT(6.375%/12,A9,180,-100000)</f>
        <v>522.31019574136576</v>
      </c>
      <c r="N9" s="6">
        <f>POWER((1+(0.06375/12)),-A9)*M9</f>
        <v>505.96678528169593</v>
      </c>
      <c r="O9" s="6">
        <f t="shared" si="1"/>
        <v>4102.9901300780466</v>
      </c>
      <c r="P9" s="7">
        <f>P8-L9</f>
        <v>97975.273150100387</v>
      </c>
      <c r="Q9" s="6">
        <f>POWER((1+(0.06375/12)),-A9)*P9</f>
        <v>94909.565995528101</v>
      </c>
      <c r="R9" s="7">
        <f>Q9+O9</f>
        <v>99012.556125606148</v>
      </c>
      <c r="S9" s="16">
        <f>POWER((1+(0.06375/12)),A9)*R9</f>
        <v>102210.79540236213</v>
      </c>
      <c r="T9" s="21" t="str">
        <f>IF(G9&gt;P9,"NO POINTS","1 POINT")</f>
        <v>NO POINTS</v>
      </c>
      <c r="U9" s="8" t="str">
        <f>IF(J9&lt;S9,"NO POINTS","1 POINT")</f>
        <v>NO POINTS</v>
      </c>
      <c r="V9" s="9" t="str">
        <f>IF(F9&gt;O9,"NO POINTS","1 POINT")</f>
        <v>1 POINT</v>
      </c>
    </row>
    <row r="10" spans="1:24" x14ac:dyDescent="0.25">
      <c r="A10" s="11">
        <v>7</v>
      </c>
      <c r="B10" s="15">
        <v>-884.91</v>
      </c>
      <c r="C10" s="6">
        <f>PPMT(6.75%/12,A10,180,-100000)</f>
        <v>333.4449526501258</v>
      </c>
      <c r="D10" s="6">
        <f>IPMT(6.75%/12,A10,180,-100000)</f>
        <v>551.46450960389552</v>
      </c>
      <c r="E10" s="6">
        <f>POWER((1+(0.0675/12)),-A10)*D10</f>
        <v>530.23102764464113</v>
      </c>
      <c r="F10" s="6">
        <f t="shared" si="0"/>
        <v>3813.0698772797609</v>
      </c>
      <c r="G10" s="6">
        <f>G9-C10</f>
        <v>97704.690088042407</v>
      </c>
      <c r="H10" s="6">
        <f>POWER((1+(0.0675/12)),-A10)*G10</f>
        <v>93942.687750287019</v>
      </c>
      <c r="I10" s="6">
        <f>H10+F10</f>
        <v>97755.757627566782</v>
      </c>
      <c r="J10" s="16">
        <f>POWER((1+(0.0675/12)),A10)*I10</f>
        <v>101670.45708455387</v>
      </c>
      <c r="K10" s="15">
        <v>-864.25</v>
      </c>
      <c r="L10" s="6">
        <f>PPMT(6.375%/12,A10,180,-100000)</f>
        <v>343.75672305284763</v>
      </c>
      <c r="M10" s="6">
        <f>IPMT(6.375%/12,A10,180,-100000)</f>
        <v>520.49363860990832</v>
      </c>
      <c r="N10" s="6">
        <f>POWER((1+(0.06375/12)),-A10)*M10</f>
        <v>501.54262416039097</v>
      </c>
      <c r="O10" s="6">
        <f t="shared" si="1"/>
        <v>4604.5327542384375</v>
      </c>
      <c r="P10" s="7">
        <f>P9-L10</f>
        <v>97631.516427047536</v>
      </c>
      <c r="Q10" s="6">
        <f>POWER((1+(0.06375/12)),-A10)*P10</f>
        <v>94076.782725635407</v>
      </c>
      <c r="R10" s="7">
        <f>Q10+O10</f>
        <v>98681.31547987384</v>
      </c>
      <c r="S10" s="16">
        <f>POWER((1+(0.06375/12)),A10)*R10</f>
        <v>102410.03352988433</v>
      </c>
      <c r="T10" s="21" t="str">
        <f>IF(G10&gt;P10,"NO POINTS","1 POINT")</f>
        <v>NO POINTS</v>
      </c>
      <c r="U10" s="8" t="str">
        <f>IF(J10&lt;S10,"NO POINTS","1 POINT")</f>
        <v>NO POINTS</v>
      </c>
      <c r="V10" s="9" t="str">
        <f>IF(F10&gt;O10,"NO POINTS","1 POINT")</f>
        <v>1 POINT</v>
      </c>
    </row>
    <row r="11" spans="1:24" x14ac:dyDescent="0.25">
      <c r="A11" s="11">
        <v>8</v>
      </c>
      <c r="B11" s="15">
        <v>-884.91</v>
      </c>
      <c r="C11" s="6">
        <f>PPMT(6.75%/12,A11,180,-100000)</f>
        <v>335.32058050878271</v>
      </c>
      <c r="D11" s="6">
        <f>IPMT(6.75%/12,A11,180,-100000)</f>
        <v>549.58888174523861</v>
      </c>
      <c r="E11" s="6">
        <f>POWER((1+(0.0675/12)),-A11)*D11</f>
        <v>525.47183949818714</v>
      </c>
      <c r="F11" s="6">
        <f t="shared" si="0"/>
        <v>4338.5417167779478</v>
      </c>
      <c r="G11" s="6">
        <f>G10-C11</f>
        <v>97369.369507533629</v>
      </c>
      <c r="H11" s="6">
        <f>POWER((1+(0.0675/12)),-A11)*G11</f>
        <v>93096.609857584073</v>
      </c>
      <c r="I11" s="6">
        <f>H11+F11</f>
        <v>97435.151574362026</v>
      </c>
      <c r="J11" s="16">
        <f>POWER((1+(0.0675/12)),A11)*I11</f>
        <v>101907.03282514571</v>
      </c>
      <c r="K11" s="15">
        <v>-864.25</v>
      </c>
      <c r="L11" s="6">
        <f>PPMT(6.375%/12,A11,180,-100000)</f>
        <v>345.58293064406593</v>
      </c>
      <c r="M11" s="6">
        <f>IPMT(6.375%/12,A11,180,-100000)</f>
        <v>518.66743101869008</v>
      </c>
      <c r="N11" s="6">
        <f>POWER((1+(0.06375/12)),-A11)*M11</f>
        <v>497.14184219328627</v>
      </c>
      <c r="O11" s="6">
        <f t="shared" si="1"/>
        <v>5101.6745964317233</v>
      </c>
      <c r="P11" s="7">
        <f>P10-L11</f>
        <v>97285.933496403464</v>
      </c>
      <c r="Q11" s="6">
        <f>POWER((1+(0.06375/12)),-A11)*P11</f>
        <v>93248.400237709793</v>
      </c>
      <c r="R11" s="7">
        <f>Q11+O11</f>
        <v>98350.074834141516</v>
      </c>
      <c r="S11" s="16">
        <f>POWER((1+(0.06375/12)),A11)*R11</f>
        <v>102608.50390236775</v>
      </c>
      <c r="T11" s="21" t="str">
        <f>IF(G11&gt;P11,"NO POINTS","1 POINT")</f>
        <v>NO POINTS</v>
      </c>
      <c r="U11" s="8" t="str">
        <f>IF(J11&lt;S11,"NO POINTS","1 POINT")</f>
        <v>NO POINTS</v>
      </c>
      <c r="V11" s="9" t="str">
        <f>IF(F11&gt;O11,"NO POINTS","1 POINT")</f>
        <v>1 POINT</v>
      </c>
    </row>
    <row r="12" spans="1:24" x14ac:dyDescent="0.25">
      <c r="A12" s="11">
        <v>9</v>
      </c>
      <c r="B12" s="15">
        <v>-884.91</v>
      </c>
      <c r="C12" s="6">
        <f>PPMT(6.75%/12,A12,180,-100000)</f>
        <v>337.20675877414459</v>
      </c>
      <c r="D12" s="6">
        <f>IPMT(6.75%/12,A12,180,-100000)</f>
        <v>547.70270347987685</v>
      </c>
      <c r="E12" s="6">
        <f>POWER((1+(0.0675/12)),-A12)*D12</f>
        <v>520.73927204366498</v>
      </c>
      <c r="F12" s="6">
        <f t="shared" si="0"/>
        <v>4859.2809888216125</v>
      </c>
      <c r="G12" s="6">
        <f>G11-C12</f>
        <v>97032.162748759481</v>
      </c>
      <c r="H12" s="6">
        <f>POWER((1+(0.0675/12)),-A12)*G12</f>
        <v>92255.264532335656</v>
      </c>
      <c r="I12" s="6">
        <f>H12+F12</f>
        <v>97114.54552115727</v>
      </c>
      <c r="J12" s="16">
        <f>POWER((1+(0.0675/12)),A12)*I12</f>
        <v>102143.05312601299</v>
      </c>
      <c r="K12" s="15">
        <v>-864.25</v>
      </c>
      <c r="L12" s="6">
        <f>PPMT(6.375%/12,A12,180,-100000)</f>
        <v>347.41883996311253</v>
      </c>
      <c r="M12" s="6">
        <f>IPMT(6.375%/12,A12,180,-100000)</f>
        <v>516.83152169964364</v>
      </c>
      <c r="N12" s="6">
        <f>POWER((1+(0.06375/12)),-A12)*M12</f>
        <v>492.76431583496026</v>
      </c>
      <c r="O12" s="6">
        <f t="shared" si="1"/>
        <v>5594.4389122666835</v>
      </c>
      <c r="P12" s="7">
        <f>P11-L12</f>
        <v>96938.514656440355</v>
      </c>
      <c r="Q12" s="6">
        <f>POWER((1+(0.06375/12)),-A12)*P12</f>
        <v>92424.395276142532</v>
      </c>
      <c r="R12" s="7">
        <f>Q12+O12</f>
        <v>98018.834188409208</v>
      </c>
      <c r="S12" s="16">
        <f>POWER((1+(0.06375/12)),A12)*R12</f>
        <v>102806.19273938598</v>
      </c>
      <c r="T12" s="21" t="str">
        <f>IF(G12&gt;P12,"NO POINTS","1 POINT")</f>
        <v>NO POINTS</v>
      </c>
      <c r="U12" s="8" t="str">
        <f>IF(J12&lt;S12,"NO POINTS","1 POINT")</f>
        <v>NO POINTS</v>
      </c>
      <c r="V12" s="9" t="str">
        <f>IF(F12&gt;O12,"NO POINTS","1 POINT")</f>
        <v>1 POINT</v>
      </c>
    </row>
    <row r="13" spans="1:24" x14ac:dyDescent="0.25">
      <c r="A13" s="11">
        <v>10</v>
      </c>
      <c r="B13" s="15">
        <v>-884.91</v>
      </c>
      <c r="C13" s="6">
        <f>PPMT(6.75%/12,A13,180,-100000)</f>
        <v>339.10354679224918</v>
      </c>
      <c r="D13" s="6">
        <f>IPMT(6.75%/12,A13,180,-100000)</f>
        <v>545.8059154617722</v>
      </c>
      <c r="E13" s="6">
        <f>POWER((1+(0.0675/12)),-A13)*D13</f>
        <v>516.03317637726605</v>
      </c>
      <c r="F13" s="6">
        <f t="shared" si="0"/>
        <v>5375.314165198879</v>
      </c>
      <c r="G13" s="6">
        <f>G12-C13</f>
        <v>96693.059201967233</v>
      </c>
      <c r="H13" s="6">
        <f>POWER((1+(0.0675/12)),-A13)*G13</f>
        <v>91418.625302753644</v>
      </c>
      <c r="I13" s="6">
        <f>H13+F13</f>
        <v>96793.939467952529</v>
      </c>
      <c r="J13" s="16">
        <f>POWER((1+(0.0675/12)),A13)*I13</f>
        <v>102378.50425305458</v>
      </c>
      <c r="K13" s="15">
        <v>-864.25</v>
      </c>
      <c r="L13" s="6">
        <f>PPMT(6.375%/12,A13,180,-100000)</f>
        <v>349.26450255041652</v>
      </c>
      <c r="M13" s="6">
        <f>IPMT(6.375%/12,A13,180,-100000)</f>
        <v>514.98585911233954</v>
      </c>
      <c r="N13" s="6">
        <f>POWER((1+(0.06375/12)),-A13)*M13</f>
        <v>488.40992219285783</v>
      </c>
      <c r="O13" s="6">
        <f t="shared" si="1"/>
        <v>6082.8488344595416</v>
      </c>
      <c r="P13" s="7">
        <f>P12-L13</f>
        <v>96589.250153889938</v>
      </c>
      <c r="Q13" s="6">
        <f>POWER((1+(0.06375/12)),-A13)*P13</f>
        <v>91604.744708217375</v>
      </c>
      <c r="R13" s="7">
        <f>Q13+O13</f>
        <v>97687.593542676914</v>
      </c>
      <c r="S13" s="16">
        <f>POWER((1+(0.06375/12)),A13)*R13</f>
        <v>103003.08613576354</v>
      </c>
      <c r="T13" s="21" t="str">
        <f>IF(G13&gt;P13,"NO POINTS","1 POINT")</f>
        <v>NO POINTS</v>
      </c>
      <c r="U13" s="8" t="str">
        <f>IF(J13&lt;S13,"NO POINTS","1 POINT")</f>
        <v>NO POINTS</v>
      </c>
      <c r="V13" s="9" t="str">
        <f>IF(F13&gt;O13,"NO POINTS","1 POINT")</f>
        <v>1 POINT</v>
      </c>
    </row>
    <row r="14" spans="1:24" x14ac:dyDescent="0.25">
      <c r="A14" s="11">
        <v>11</v>
      </c>
      <c r="B14" s="15">
        <v>-884.91</v>
      </c>
      <c r="C14" s="6">
        <f>PPMT(6.75%/12,A14,180,-100000)</f>
        <v>341.01100424295561</v>
      </c>
      <c r="D14" s="6">
        <f>IPMT(6.75%/12,A14,180,-100000)</f>
        <v>543.89845801106571</v>
      </c>
      <c r="E14" s="6">
        <f>POWER((1+(0.0675/12)),-A14)*D14</f>
        <v>511.35340442808132</v>
      </c>
      <c r="F14" s="6">
        <f t="shared" si="0"/>
        <v>5886.6675696269604</v>
      </c>
      <c r="G14" s="6">
        <f>G13-C14</f>
        <v>96352.048197724274</v>
      </c>
      <c r="H14" s="6">
        <f>POWER((1+(0.0675/12)),-A14)*G14</f>
        <v>90586.66584512082</v>
      </c>
      <c r="I14" s="6">
        <f>H14+F14</f>
        <v>96473.333414747787</v>
      </c>
      <c r="J14" s="16">
        <f>POWER((1+(0.0675/12)),A14)*I14</f>
        <v>102613.37233523505</v>
      </c>
      <c r="K14" s="15">
        <v>-864.25</v>
      </c>
      <c r="L14" s="6">
        <f>PPMT(6.375%/12,A14,180,-100000)</f>
        <v>351.11997022021563</v>
      </c>
      <c r="M14" s="6">
        <f>IPMT(6.375%/12,A14,180,-100000)</f>
        <v>513.13039144254049</v>
      </c>
      <c r="N14" s="6">
        <f>POWER((1+(0.06375/12)),-A14)*M14</f>
        <v>484.07853902384079</v>
      </c>
      <c r="O14" s="6">
        <f t="shared" si="1"/>
        <v>6566.9273734833823</v>
      </c>
      <c r="P14" s="7">
        <f>P13-L14</f>
        <v>96238.130183669724</v>
      </c>
      <c r="Q14" s="6">
        <f>POWER((1+(0.06375/12)),-A14)*P14</f>
        <v>90789.425523461221</v>
      </c>
      <c r="R14" s="7">
        <f>Q14+O14</f>
        <v>97356.352896944605</v>
      </c>
      <c r="S14" s="16">
        <f>POWER((1+(0.06375/12)),A14)*R14</f>
        <v>103199.17006063958</v>
      </c>
      <c r="T14" s="21" t="str">
        <f>IF(G14&gt;P14,"NO POINTS","1 POINT")</f>
        <v>NO POINTS</v>
      </c>
      <c r="U14" s="8" t="str">
        <f>IF(J14&lt;S14,"NO POINTS","1 POINT")</f>
        <v>NO POINTS</v>
      </c>
      <c r="V14" s="9" t="str">
        <f>IF(F14&gt;O14,"NO POINTS","1 POINT")</f>
        <v>1 POINT</v>
      </c>
    </row>
    <row r="15" spans="1:24" x14ac:dyDescent="0.25">
      <c r="A15" s="11">
        <v>12</v>
      </c>
      <c r="B15" s="15">
        <v>-884.91</v>
      </c>
      <c r="C15" s="6">
        <f>PPMT(6.75%/12,A15,180,-100000)</f>
        <v>342.92919114182223</v>
      </c>
      <c r="D15" s="6">
        <f>IPMT(6.75%/12,A15,180,-100000)</f>
        <v>541.98027111219915</v>
      </c>
      <c r="E15" s="6">
        <f>POWER((1+(0.0675/12)),-A15)*D15</f>
        <v>506.69980895344145</v>
      </c>
      <c r="F15" s="6">
        <f t="shared" si="0"/>
        <v>6393.3673785804021</v>
      </c>
      <c r="G15" s="6">
        <f>G14-C15</f>
        <v>96009.119006582448</v>
      </c>
      <c r="H15" s="6">
        <f>POWER((1+(0.0675/12)),-A15)*G15</f>
        <v>89759.359982962604</v>
      </c>
      <c r="I15" s="6">
        <f>H15+F15</f>
        <v>96152.727361543002</v>
      </c>
      <c r="J15" s="16">
        <f>POWER((1+(0.0675/12)),A15)*I15</f>
        <v>102847.64336347891</v>
      </c>
      <c r="K15" s="15">
        <v>-864.25</v>
      </c>
      <c r="L15" s="6">
        <f>PPMT(6.375%/12,A15,180,-100000)</f>
        <v>352.98529506201049</v>
      </c>
      <c r="M15" s="6">
        <f>IPMT(6.375%/12,A15,180,-100000)</f>
        <v>511.26506660074563</v>
      </c>
      <c r="N15" s="6">
        <f>POWER((1+(0.06375/12)),-A15)*M15</f>
        <v>479.77004473075573</v>
      </c>
      <c r="O15" s="6">
        <f t="shared" si="1"/>
        <v>7046.6974182141385</v>
      </c>
      <c r="P15" s="7">
        <f>P14-L15</f>
        <v>95885.144888607712</v>
      </c>
      <c r="Q15" s="6">
        <f>POWER((1+(0.06375/12)),-A15)*P15</f>
        <v>89978.41483299814</v>
      </c>
      <c r="R15" s="7">
        <f>Q15+O15</f>
        <v>97025.112251212282</v>
      </c>
      <c r="S15" s="16">
        <f>POWER((1+(0.06375/12)),A15)*R15</f>
        <v>103394.43035652471</v>
      </c>
      <c r="T15" s="21" t="str">
        <f>IF(G15&gt;P15,"NO POINTS","1 POINT")</f>
        <v>NO POINTS</v>
      </c>
      <c r="U15" s="8" t="str">
        <f>IF(J15&lt;S15,"NO POINTS","1 POINT")</f>
        <v>NO POINTS</v>
      </c>
      <c r="V15" s="9" t="str">
        <f>IF(F15&gt;O15,"NO POINTS","1 POINT")</f>
        <v>1 POINT</v>
      </c>
    </row>
    <row r="16" spans="1:24" x14ac:dyDescent="0.25">
      <c r="A16" s="11">
        <v>13</v>
      </c>
      <c r="B16" s="15">
        <v>-884.91</v>
      </c>
      <c r="C16" s="6">
        <f>PPMT(6.75%/12,A16,180,-100000)</f>
        <v>344.85816784199494</v>
      </c>
      <c r="D16" s="6">
        <f>IPMT(6.75%/12,A16,180,-100000)</f>
        <v>540.05129441202644</v>
      </c>
      <c r="E16" s="6">
        <f>POWER((1+(0.0675/12)),-A16)*D16</f>
        <v>502.0722435342845</v>
      </c>
      <c r="F16" s="6">
        <f t="shared" si="0"/>
        <v>6895.4396221146862</v>
      </c>
      <c r="G16" s="6">
        <f>G15-C16</f>
        <v>95664.260838740447</v>
      </c>
      <c r="H16" s="6">
        <f>POWER((1+(0.0675/12)),-A16)*G16</f>
        <v>88936.681686223572</v>
      </c>
      <c r="I16" s="6">
        <f>H16+F16</f>
        <v>95832.121308338261</v>
      </c>
      <c r="J16" s="16">
        <f>POWER((1+(0.0675/12)),A16)*I16</f>
        <v>103081.30318955648</v>
      </c>
      <c r="K16" s="15">
        <v>-864.25</v>
      </c>
      <c r="L16" s="6">
        <f>PPMT(6.375%/12,A16,180,-100000)</f>
        <v>354.86052944202743</v>
      </c>
      <c r="M16" s="6">
        <f>IPMT(6.375%/12,A16,180,-100000)</f>
        <v>509.38983222072858</v>
      </c>
      <c r="N16" s="6">
        <f>POWER((1+(0.06375/12)),-A16)*M16</f>
        <v>475.48431835902045</v>
      </c>
      <c r="O16" s="6">
        <f t="shared" si="1"/>
        <v>7522.1817365731586</v>
      </c>
      <c r="P16" s="7">
        <f>P15-L16</f>
        <v>95530.284359165686</v>
      </c>
      <c r="Q16" s="6">
        <f>POWER((1+(0.06375/12)),-A16)*P16</f>
        <v>89171.689868906818</v>
      </c>
      <c r="R16" s="7">
        <f>Q16+O16</f>
        <v>96693.871605479973</v>
      </c>
      <c r="S16" s="16">
        <f>POWER((1+(0.06375/12)),A16)*R16</f>
        <v>103588.85273835172</v>
      </c>
      <c r="T16" s="21" t="str">
        <f>IF(G16&gt;P16,"NO POINTS","1 POINT")</f>
        <v>NO POINTS</v>
      </c>
      <c r="U16" s="8" t="str">
        <f>IF(J16&lt;S16,"NO POINTS","1 POINT")</f>
        <v>NO POINTS</v>
      </c>
      <c r="V16" s="9" t="str">
        <f>IF(F16&gt;O16,"NO POINTS","1 POINT")</f>
        <v>1 POINT</v>
      </c>
    </row>
    <row r="17" spans="1:23" x14ac:dyDescent="0.25">
      <c r="A17" s="11">
        <v>14</v>
      </c>
      <c r="B17" s="15">
        <v>-884.91</v>
      </c>
      <c r="C17" s="6">
        <f>PPMT(6.75%/12,A17,180,-100000)</f>
        <v>346.79799503610616</v>
      </c>
      <c r="D17" s="6">
        <f>IPMT(6.75%/12,A17,180,-100000)</f>
        <v>538.11146721791522</v>
      </c>
      <c r="E17" s="6">
        <f>POWER((1+(0.0675/12)),-A17)*D17</f>
        <v>497.47056257054851</v>
      </c>
      <c r="F17" s="6">
        <f t="shared" si="0"/>
        <v>7392.9101846852345</v>
      </c>
      <c r="G17" s="6">
        <f>G16-C17</f>
        <v>95317.462843704343</v>
      </c>
      <c r="H17" s="6">
        <f>POWER((1+(0.0675/12)),-A17)*G17</f>
        <v>88118.605070448291</v>
      </c>
      <c r="I17" s="6">
        <f>H17+F17</f>
        <v>95511.51525513352</v>
      </c>
      <c r="J17" s="16">
        <f>POWER((1+(0.0675/12)),A17)*I17</f>
        <v>103314.33752496162</v>
      </c>
      <c r="K17" s="15">
        <v>-864.25</v>
      </c>
      <c r="L17" s="6">
        <f>PPMT(6.375%/12,A17,180,-100000)</f>
        <v>356.74572600468821</v>
      </c>
      <c r="M17" s="6">
        <f>IPMT(6.375%/12,A17,180,-100000)</f>
        <v>507.50463565806797</v>
      </c>
      <c r="N17" s="6">
        <f>POWER((1+(0.06375/12)),-A17)*M17</f>
        <v>471.22123959322869</v>
      </c>
      <c r="O17" s="6">
        <f t="shared" si="1"/>
        <v>7993.4029761663869</v>
      </c>
      <c r="P17" s="7">
        <f>P16-L17</f>
        <v>95173.538633160992</v>
      </c>
      <c r="Q17" s="6">
        <f>POWER((1+(0.06375/12)),-A17)*P17</f>
        <v>88369.227983581281</v>
      </c>
      <c r="R17" s="7">
        <f>Q17+O17</f>
        <v>96362.630959747665</v>
      </c>
      <c r="S17" s="16">
        <f>POWER((1+(0.06375/12)),A17)*R17</f>
        <v>103782.42279251953</v>
      </c>
      <c r="T17" s="21" t="str">
        <f>IF(G17&gt;P17,"NO POINTS","1 POINT")</f>
        <v>NO POINTS</v>
      </c>
      <c r="U17" s="8" t="str">
        <f>IF(J17&lt;S17,"NO POINTS","1 POINT")</f>
        <v>NO POINTS</v>
      </c>
      <c r="V17" s="9" t="str">
        <f>IF(F17&gt;O17,"NO POINTS","1 POINT")</f>
        <v>1 POINT</v>
      </c>
    </row>
    <row r="18" spans="1:23" x14ac:dyDescent="0.25">
      <c r="A18" s="11">
        <v>15</v>
      </c>
      <c r="B18" s="15">
        <v>-884.91</v>
      </c>
      <c r="C18" s="6">
        <f>PPMT(6.75%/12,A18,180,-100000)</f>
        <v>348.7487337581843</v>
      </c>
      <c r="D18" s="6">
        <f>IPMT(6.75%/12,A18,180,-100000)</f>
        <v>536.16072849583702</v>
      </c>
      <c r="E18" s="6">
        <f>POWER((1+(0.0675/12)),-A18)*D18</f>
        <v>492.89462127659084</v>
      </c>
      <c r="F18" s="6">
        <f t="shared" si="0"/>
        <v>7885.804805961825</v>
      </c>
      <c r="G18" s="6">
        <f>G17-C18</f>
        <v>94968.714109946159</v>
      </c>
      <c r="H18" s="6">
        <f>POWER((1+(0.0675/12)),-A18)*G18</f>
        <v>87305.104395966948</v>
      </c>
      <c r="I18" s="6">
        <f>H18+F18</f>
        <v>95190.909201928778</v>
      </c>
      <c r="J18" s="16">
        <f>POWER((1+(0.0675/12)),A18)*I18</f>
        <v>103546.73193978136</v>
      </c>
      <c r="K18" s="15">
        <v>-864.25</v>
      </c>
      <c r="L18" s="6">
        <f>PPMT(6.375%/12,A18,180,-100000)</f>
        <v>358.64093767408809</v>
      </c>
      <c r="M18" s="6">
        <f>IPMT(6.375%/12,A18,180,-100000)</f>
        <v>505.60942398866797</v>
      </c>
      <c r="N18" s="6">
        <f>POWER((1+(0.06375/12)),-A18)*M18</f>
        <v>466.98068875377135</v>
      </c>
      <c r="O18" s="6">
        <f t="shared" si="1"/>
        <v>8460.3836649201585</v>
      </c>
      <c r="P18" s="7">
        <f>P17-L18</f>
        <v>94814.897695486899</v>
      </c>
      <c r="Q18" s="6">
        <f>POWER((1+(0.06375/12)),-A18)*P18</f>
        <v>87571.006649095201</v>
      </c>
      <c r="R18" s="7">
        <f>Q18+O18</f>
        <v>96031.390314015356</v>
      </c>
      <c r="S18" s="16">
        <f>POWER((1+(0.06375/12)),A18)*R18</f>
        <v>103975.12597593068</v>
      </c>
      <c r="T18" s="21" t="str">
        <f>IF(G18&gt;P18,"NO POINTS","1 POINT")</f>
        <v>NO POINTS</v>
      </c>
      <c r="U18" s="8" t="str">
        <f>IF(J18&lt;S18,"NO POINTS","1 POINT")</f>
        <v>NO POINTS</v>
      </c>
      <c r="V18" s="9" t="str">
        <f>IF(F18&gt;O18,"NO POINTS","1 POINT")</f>
        <v>1 POINT</v>
      </c>
    </row>
    <row r="19" spans="1:23" x14ac:dyDescent="0.25">
      <c r="A19" s="11">
        <v>16</v>
      </c>
      <c r="B19" s="15">
        <v>-884.91</v>
      </c>
      <c r="C19" s="6">
        <f>PPMT(6.75%/12,A19,180,-100000)</f>
        <v>350.71044538557408</v>
      </c>
      <c r="D19" s="6">
        <f>IPMT(6.75%/12,A19,180,-100000)</f>
        <v>534.1990168684473</v>
      </c>
      <c r="E19" s="6">
        <f>POWER((1+(0.0675/12)),-A19)*D19</f>
        <v>488.34427567663312</v>
      </c>
      <c r="F19" s="6">
        <f t="shared" si="0"/>
        <v>8374.1490816384576</v>
      </c>
      <c r="G19" s="6">
        <f>G18-C19</f>
        <v>94618.003664560587</v>
      </c>
      <c r="H19" s="6">
        <f>POWER((1+(0.0675/12)),-A19)*G19</f>
        <v>86496.154067085561</v>
      </c>
      <c r="I19" s="6">
        <f>H19+F19</f>
        <v>94870.303148724022</v>
      </c>
      <c r="J19" s="16">
        <f>POWER((1+(0.0675/12)),A19)*I19</f>
        <v>103778.47186155706</v>
      </c>
      <c r="K19" s="15">
        <v>-864.25</v>
      </c>
      <c r="L19" s="6">
        <f>PPMT(6.375%/12,A19,180,-100000)</f>
        <v>360.54621765548171</v>
      </c>
      <c r="M19" s="6">
        <f>IPMT(6.375%/12,A19,180,-100000)</f>
        <v>503.70414400727435</v>
      </c>
      <c r="N19" s="6">
        <f>POWER((1+(0.06375/12)),-A19)*M19</f>
        <v>462.76254679347807</v>
      </c>
      <c r="O19" s="6">
        <f t="shared" si="1"/>
        <v>8923.1462117136361</v>
      </c>
      <c r="P19" s="7">
        <f>P18-L19</f>
        <v>94454.351477831413</v>
      </c>
      <c r="Q19" s="6">
        <f>POWER((1+(0.06375/12)),-A19)*P19</f>
        <v>86777.003456569408</v>
      </c>
      <c r="R19" s="7">
        <f>Q19+O19</f>
        <v>95700.149668283048</v>
      </c>
      <c r="S19" s="16">
        <f>POWER((1+(0.06375/12)),A19)*R19</f>
        <v>104166.94761502235</v>
      </c>
      <c r="T19" s="21" t="str">
        <f>IF(G19&gt;P19,"NO POINTS","1 POINT")</f>
        <v>NO POINTS</v>
      </c>
      <c r="U19" s="8" t="str">
        <f>IF(J19&lt;S19,"NO POINTS","1 POINT")</f>
        <v>NO POINTS</v>
      </c>
      <c r="V19" s="9" t="str">
        <f>IF(F19&gt;O19,"NO POINTS","1 POINT")</f>
        <v>1 POINT</v>
      </c>
    </row>
    <row r="20" spans="1:23" x14ac:dyDescent="0.25">
      <c r="A20" s="11">
        <v>17</v>
      </c>
      <c r="B20" s="15">
        <v>-884.91</v>
      </c>
      <c r="C20" s="6">
        <f>PPMT(6.75%/12,A20,180,-100000)</f>
        <v>352.68319164086796</v>
      </c>
      <c r="D20" s="6">
        <f>IPMT(6.75%/12,A20,180,-100000)</f>
        <v>532.22627061315347</v>
      </c>
      <c r="E20" s="6">
        <f>POWER((1+(0.0675/12)),-A20)*D20</f>
        <v>483.8193826002302</v>
      </c>
      <c r="F20" s="6">
        <f t="shared" si="0"/>
        <v>8857.9684642386874</v>
      </c>
      <c r="G20" s="6">
        <f>G19-C20</f>
        <v>94265.320472919717</v>
      </c>
      <c r="H20" s="6">
        <f>POWER((1+(0.0675/12)),-A20)*G20</f>
        <v>85691.728631280595</v>
      </c>
      <c r="I20" s="6">
        <f>H20+F20</f>
        <v>94549.697095519281</v>
      </c>
      <c r="J20" s="16">
        <f>POWER((1+(0.0675/12)),A20)*I20</f>
        <v>104009.54257413745</v>
      </c>
      <c r="K20" s="15">
        <v>-864.25</v>
      </c>
      <c r="L20" s="6">
        <f>PPMT(6.375%/12,A20,180,-100000)</f>
        <v>362.46161943677646</v>
      </c>
      <c r="M20" s="6">
        <f>IPMT(6.375%/12,A20,180,-100000)</f>
        <v>501.78874222597949</v>
      </c>
      <c r="N20" s="6">
        <f>POWER((1+(0.06375/12)),-A20)*M20</f>
        <v>458.56669529427421</v>
      </c>
      <c r="O20" s="6">
        <f t="shared" si="1"/>
        <v>9381.71290700791</v>
      </c>
      <c r="P20" s="7">
        <f>P19-L20</f>
        <v>94091.889858394643</v>
      </c>
      <c r="Q20" s="6">
        <f>POWER((1+(0.06375/12)),-A20)*P20</f>
        <v>85987.196115542829</v>
      </c>
      <c r="R20" s="7">
        <f>Q20+O20</f>
        <v>95368.909022550739</v>
      </c>
      <c r="S20" s="16">
        <f>POWER((1+(0.06375/12)),A20)*R20</f>
        <v>104357.87290479036</v>
      </c>
      <c r="T20" s="21" t="str">
        <f>IF(G20&gt;P20,"NO POINTS","1 POINT")</f>
        <v>NO POINTS</v>
      </c>
      <c r="U20" s="8" t="str">
        <f>IF(J20&lt;S20,"NO POINTS","1 POINT")</f>
        <v>NO POINTS</v>
      </c>
      <c r="V20" s="9" t="str">
        <f>IF(F20&gt;O20,"NO POINTS","1 POINT")</f>
        <v>1 POINT</v>
      </c>
    </row>
    <row r="21" spans="1:23" x14ac:dyDescent="0.25">
      <c r="A21" s="11">
        <v>18</v>
      </c>
      <c r="B21" s="15">
        <v>-884.91</v>
      </c>
      <c r="C21" s="6">
        <f>PPMT(6.75%/12,A21,180,-100000)</f>
        <v>354.6670345938478</v>
      </c>
      <c r="D21" s="6">
        <f>IPMT(6.75%/12,A21,180,-100000)</f>
        <v>530.24242766017369</v>
      </c>
      <c r="E21" s="6">
        <f>POWER((1+(0.0675/12)),-A21)*D21</f>
        <v>479.31979967776613</v>
      </c>
      <c r="F21" s="6">
        <f t="shared" si="0"/>
        <v>9337.2882639164527</v>
      </c>
      <c r="G21" s="6">
        <f>G20-C21</f>
        <v>93910.65343832587</v>
      </c>
      <c r="H21" s="6">
        <f>POWER((1+(0.0675/12)),-A21)*G21</f>
        <v>84891.80277839808</v>
      </c>
      <c r="I21" s="6">
        <f>H21+F21</f>
        <v>94229.09104231454</v>
      </c>
      <c r="J21" s="16">
        <f>POWER((1+(0.0675/12)),A21)*I21</f>
        <v>104239.92921652313</v>
      </c>
      <c r="K21" s="15">
        <v>-864.25</v>
      </c>
      <c r="L21" s="6">
        <f>PPMT(6.375%/12,A21,180,-100000)</f>
        <v>364.38719679003435</v>
      </c>
      <c r="M21" s="6">
        <f>IPMT(6.375%/12,A21,180,-100000)</f>
        <v>499.86316487272165</v>
      </c>
      <c r="N21" s="6">
        <f>POWER((1+(0.06375/12)),-A21)*M21</f>
        <v>454.39301646385712</v>
      </c>
      <c r="O21" s="6">
        <f t="shared" si="1"/>
        <v>9836.1059234717668</v>
      </c>
      <c r="P21" s="7">
        <f>P20-L21</f>
        <v>93727.502661604609</v>
      </c>
      <c r="Q21" s="6">
        <f>POWER((1+(0.06375/12)),-A21)*P21</f>
        <v>85201.562453346662</v>
      </c>
      <c r="R21" s="7">
        <f>Q21+O21</f>
        <v>95037.66837681843</v>
      </c>
      <c r="S21" s="16">
        <f>POWER((1+(0.06375/12)),A21)*R21</f>
        <v>104547.88690780704</v>
      </c>
      <c r="T21" s="21" t="str">
        <f>IF(G21&gt;P21,"NO POINTS","1 POINT")</f>
        <v>NO POINTS</v>
      </c>
      <c r="U21" s="8" t="str">
        <f>IF(J21&lt;S21,"NO POINTS","1 POINT")</f>
        <v>NO POINTS</v>
      </c>
      <c r="V21" s="9" t="str">
        <f>IF(F21&gt;O21,"NO POINTS","1 POINT")</f>
        <v>1 POINT</v>
      </c>
    </row>
    <row r="22" spans="1:23" x14ac:dyDescent="0.25">
      <c r="A22" s="11">
        <v>19</v>
      </c>
      <c r="B22" s="15">
        <v>-884.91</v>
      </c>
      <c r="C22" s="6">
        <f>PPMT(6.75%/12,A22,180,-100000)</f>
        <v>356.66203666343819</v>
      </c>
      <c r="D22" s="6">
        <f>IPMT(6.75%/12,A22,180,-100000)</f>
        <v>528.24742559058313</v>
      </c>
      <c r="E22" s="6">
        <f>POWER((1+(0.0675/12)),-A22)*D22</f>
        <v>474.84538533597441</v>
      </c>
      <c r="F22" s="6">
        <f t="shared" si="0"/>
        <v>9812.1336492524279</v>
      </c>
      <c r="G22" s="6">
        <f>G21-C22</f>
        <v>93553.991401662424</v>
      </c>
      <c r="H22" s="6">
        <f>POWER((1+(0.0675/12)),-A22)*G22</f>
        <v>84096.351339857356</v>
      </c>
      <c r="I22" s="6">
        <f>H22+F22</f>
        <v>93908.484989109784</v>
      </c>
      <c r="J22" s="16">
        <f>POWER((1+(0.0675/12)),A22)*I22</f>
        <v>104469.61678170263</v>
      </c>
      <c r="K22" s="15">
        <v>-864.25</v>
      </c>
      <c r="L22" s="6">
        <f>PPMT(6.375%/12,A22,180,-100000)</f>
        <v>366.32300377298134</v>
      </c>
      <c r="M22" s="6">
        <f>IPMT(6.375%/12,A22,180,-100000)</f>
        <v>497.92735788977461</v>
      </c>
      <c r="N22" s="6">
        <f>POWER((1+(0.06375/12)),-A22)*M22</f>
        <v>450.24139313238845</v>
      </c>
      <c r="O22" s="6">
        <f t="shared" si="1"/>
        <v>10286.347316604155</v>
      </c>
      <c r="P22" s="7">
        <f>P21-L22</f>
        <v>93361.179657831628</v>
      </c>
      <c r="Q22" s="6">
        <f>POWER((1+(0.06375/12)),-A22)*P22</f>
        <v>84420.08041448197</v>
      </c>
      <c r="R22" s="7">
        <f>Q22+O22</f>
        <v>94706.427731086122</v>
      </c>
      <c r="S22" s="16">
        <f>POWER((1+(0.06375/12)),A22)*R22</f>
        <v>104736.97455323178</v>
      </c>
      <c r="T22" s="21" t="str">
        <f>IF(G22&gt;P22,"NO POINTS","1 POINT")</f>
        <v>NO POINTS</v>
      </c>
      <c r="U22" s="8" t="str">
        <f>IF(J22&lt;S22,"NO POINTS","1 POINT")</f>
        <v>NO POINTS</v>
      </c>
      <c r="V22" s="9" t="str">
        <f>IF(F22&gt;O22,"NO POINTS","1 POINT")</f>
        <v>1 POINT</v>
      </c>
    </row>
    <row r="23" spans="1:23" x14ac:dyDescent="0.25">
      <c r="A23" s="11">
        <v>20</v>
      </c>
      <c r="B23" s="15">
        <v>-884.91</v>
      </c>
      <c r="C23" s="6">
        <f>PPMT(6.75%/12,A23,180,-100000)</f>
        <v>358.66826061967004</v>
      </c>
      <c r="D23" s="6">
        <f>IPMT(6.75%/12,A23,180,-100000)</f>
        <v>526.24120163435123</v>
      </c>
      <c r="E23" s="6">
        <f>POWER((1+(0.0675/12)),-A23)*D23</f>
        <v>470.3959987934843</v>
      </c>
      <c r="F23" s="6">
        <f t="shared" si="0"/>
        <v>10282.529648045913</v>
      </c>
      <c r="G23" s="6">
        <f>G22-C23</f>
        <v>93195.323141042754</v>
      </c>
      <c r="H23" s="6">
        <f>POWER((1+(0.0675/12)),-A23)*G23</f>
        <v>83305.349287859106</v>
      </c>
      <c r="I23" s="6">
        <f>H23+F23</f>
        <v>93587.878935905013</v>
      </c>
      <c r="J23" s="16">
        <f>POWER((1+(0.0675/12)),A23)*I23</f>
        <v>104698.59011548002</v>
      </c>
      <c r="K23" s="15">
        <v>-864.25</v>
      </c>
      <c r="L23" s="6">
        <f>PPMT(6.375%/12,A23,180,-100000)</f>
        <v>368.2690947305253</v>
      </c>
      <c r="M23" s="6">
        <f>IPMT(6.375%/12,A23,180,-100000)</f>
        <v>495.98126693223071</v>
      </c>
      <c r="N23" s="6">
        <f>POWER((1+(0.06375/12)),-A23)*M23</f>
        <v>446.11170874920549</v>
      </c>
      <c r="O23" s="6">
        <f t="shared" si="1"/>
        <v>10732.459025353361</v>
      </c>
      <c r="P23" s="7">
        <f>P22-L23</f>
        <v>92992.910563101104</v>
      </c>
      <c r="Q23" s="6">
        <f>POWER((1+(0.06375/12)),-A23)*P23</f>
        <v>83642.72806000046</v>
      </c>
      <c r="R23" s="7">
        <f>Q23+O23</f>
        <v>94375.187085353828</v>
      </c>
      <c r="S23" s="16">
        <f>POWER((1+(0.06375/12)),A23)*R23</f>
        <v>104925.12063581531</v>
      </c>
      <c r="T23" s="21" t="str">
        <f>IF(G23&gt;P23,"NO POINTS","1 POINT")</f>
        <v>NO POINTS</v>
      </c>
      <c r="U23" s="8" t="str">
        <f>IF(J23&lt;S23,"NO POINTS","1 POINT")</f>
        <v>NO POINTS</v>
      </c>
      <c r="V23" s="9" t="str">
        <f>IF(F23&gt;O23,"NO POINTS","1 POINT")</f>
        <v>1 POINT</v>
      </c>
    </row>
    <row r="24" spans="1:23" x14ac:dyDescent="0.25">
      <c r="A24" s="11">
        <v>21</v>
      </c>
      <c r="B24" s="15">
        <v>-884.91</v>
      </c>
      <c r="C24" s="6">
        <f>PPMT(6.75%/12,A24,180,-100000)</f>
        <v>360.68576958565569</v>
      </c>
      <c r="D24" s="6">
        <f>IPMT(6.75%/12,A24,180,-100000)</f>
        <v>524.22369266836563</v>
      </c>
      <c r="E24" s="6">
        <f>POWER((1+(0.0675/12)),-A24)*D24</f>
        <v>465.97150005639037</v>
      </c>
      <c r="F24" s="6">
        <f t="shared" si="0"/>
        <v>10748.501148102303</v>
      </c>
      <c r="G24" s="6">
        <f>G23-C24</f>
        <v>92834.637371457095</v>
      </c>
      <c r="H24" s="6">
        <f>POWER((1+(0.0675/12)),-A24)*G24</f>
        <v>82518.771734597962</v>
      </c>
      <c r="I24" s="6">
        <f>H24+F24</f>
        <v>93267.272882700257</v>
      </c>
      <c r="J24" s="16">
        <f>POWER((1+(0.0675/12)),A24)*I24</f>
        <v>104926.83391529393</v>
      </c>
      <c r="K24" s="15">
        <v>-864.25</v>
      </c>
      <c r="L24" s="6">
        <f>PPMT(6.375%/12,A24,180,-100000)</f>
        <v>370.22552429628132</v>
      </c>
      <c r="M24" s="6">
        <f>IPMT(6.375%/12,A24,180,-100000)</f>
        <v>494.02483736647474</v>
      </c>
      <c r="N24" s="6">
        <f>POWER((1+(0.06375/12)),-A24)*M24</f>
        <v>442.00384737954863</v>
      </c>
      <c r="O24" s="6">
        <f t="shared" si="1"/>
        <v>11174.462872732909</v>
      </c>
      <c r="P24" s="7">
        <f>P23-L24</f>
        <v>92622.685038804819</v>
      </c>
      <c r="Q24" s="6">
        <f>POWER((1+(0.06375/12)),-A24)*P24</f>
        <v>82869.483566888593</v>
      </c>
      <c r="R24" s="7">
        <f>Q24+O24</f>
        <v>94043.946439621504</v>
      </c>
      <c r="S24" s="16">
        <f>POWER((1+(0.06375/12)),A24)*R24</f>
        <v>105112.3098148968</v>
      </c>
      <c r="T24" s="21" t="str">
        <f>IF(G24&gt;P24,"NO POINTS","1 POINT")</f>
        <v>NO POINTS</v>
      </c>
      <c r="U24" s="8" t="str">
        <f>IF(J24&lt;S24,"NO POINTS","1 POINT")</f>
        <v>NO POINTS</v>
      </c>
      <c r="V24" s="9" t="str">
        <f>IF(F24&gt;O24,"NO POINTS","1 POINT")</f>
        <v>1 POINT</v>
      </c>
    </row>
    <row r="25" spans="1:23" x14ac:dyDescent="0.25">
      <c r="A25" s="11">
        <v>22</v>
      </c>
      <c r="B25" s="15">
        <v>-884.91</v>
      </c>
      <c r="C25" s="6">
        <f>PPMT(6.75%/12,A25,180,-100000)</f>
        <v>362.71462703957502</v>
      </c>
      <c r="D25" s="6">
        <f>IPMT(6.75%/12,A25,180,-100000)</f>
        <v>522.19483521444636</v>
      </c>
      <c r="E25" s="6">
        <f>POWER((1+(0.0675/12)),-A25)*D25</f>
        <v>461.57174991384841</v>
      </c>
      <c r="F25" s="6">
        <f t="shared" si="0"/>
        <v>11210.072898016151</v>
      </c>
      <c r="G25" s="6">
        <f>G24-C25</f>
        <v>92471.922744417519</v>
      </c>
      <c r="H25" s="6">
        <f>POWER((1+(0.0675/12)),-A25)*G25</f>
        <v>81736.593931479394</v>
      </c>
      <c r="I25" s="6">
        <f>H25+F25</f>
        <v>92946.666829495545</v>
      </c>
      <c r="J25" s="16">
        <f>POWER((1+(0.0675/12)),A25)*I25</f>
        <v>105154.3327290279</v>
      </c>
      <c r="K25" s="15">
        <v>-864.25</v>
      </c>
      <c r="L25" s="6">
        <f>PPMT(6.375%/12,A25,180,-100000)</f>
        <v>372.1923473941053</v>
      </c>
      <c r="M25" s="6">
        <f>IPMT(6.375%/12,A25,180,-100000)</f>
        <v>492.05801426865077</v>
      </c>
      <c r="N25" s="6">
        <f>POWER((1+(0.06375/12)),-A25)*M25</f>
        <v>437.91769370130754</v>
      </c>
      <c r="O25" s="6">
        <f t="shared" si="1"/>
        <v>11612.380566434216</v>
      </c>
      <c r="P25" s="7">
        <f>P24-L25</f>
        <v>92250.49269141072</v>
      </c>
      <c r="Q25" s="6">
        <f>POWER((1+(0.06375/12)),-A25)*P25</f>
        <v>82100.325227454974</v>
      </c>
      <c r="R25" s="7">
        <f>Q25+O25</f>
        <v>93712.705793889196</v>
      </c>
      <c r="S25" s="16">
        <f>POWER((1+(0.06375/12)),A25)*R25</f>
        <v>105298.52661339434</v>
      </c>
      <c r="T25" s="21" t="str">
        <f>IF(G25&gt;P25,"NO POINTS","1 POINT")</f>
        <v>NO POINTS</v>
      </c>
      <c r="U25" s="8" t="str">
        <f>IF(J25&lt;S25,"NO POINTS","1 POINT")</f>
        <v>NO POINTS</v>
      </c>
      <c r="V25" s="9" t="str">
        <f>IF(F25&gt;O25,"NO POINTS","1 POINT")</f>
        <v>1 POINT</v>
      </c>
    </row>
    <row r="26" spans="1:23" x14ac:dyDescent="0.25">
      <c r="A26" s="11">
        <v>23</v>
      </c>
      <c r="B26" s="15">
        <v>-884.91</v>
      </c>
      <c r="C26" s="6">
        <f>PPMT(6.75%/12,A26,180,-100000)</f>
        <v>364.75489681667261</v>
      </c>
      <c r="D26" s="6">
        <f>IPMT(6.75%/12,A26,180,-100000)</f>
        <v>520.15456543734877</v>
      </c>
      <c r="E26" s="6">
        <f>POWER((1+(0.0675/12)),-A26)*D26</f>
        <v>457.19660993369473</v>
      </c>
      <c r="F26" s="6">
        <f t="shared" si="0"/>
        <v>11667.269507949846</v>
      </c>
      <c r="G26" s="6">
        <f>G25-C26</f>
        <v>92107.167847600853</v>
      </c>
      <c r="H26" s="6">
        <f>POWER((1+(0.0675/12)),-A26)*G26</f>
        <v>80958.791268340952</v>
      </c>
      <c r="I26" s="6">
        <f>H26+F26</f>
        <v>92626.060776290804</v>
      </c>
      <c r="J26" s="16">
        <f>POWER((1+(0.0675/12)),A26)*I26</f>
        <v>105381.07095381201</v>
      </c>
      <c r="K26" s="15">
        <v>-864.25</v>
      </c>
      <c r="L26" s="6">
        <f>PPMT(6.375%/12,A26,180,-100000)</f>
        <v>374.16961923963646</v>
      </c>
      <c r="M26" s="6">
        <f>IPMT(6.375%/12,A26,180,-100000)</f>
        <v>490.08074242311966</v>
      </c>
      <c r="N26" s="6">
        <f>POWER((1+(0.06375/12)),-A26)*M26</f>
        <v>433.85313300178279</v>
      </c>
      <c r="O26" s="6">
        <f t="shared" si="1"/>
        <v>12046.233699435999</v>
      </c>
      <c r="P26" s="7">
        <f>P25-L26</f>
        <v>91876.323072171086</v>
      </c>
      <c r="Q26" s="6">
        <f>POWER((1+(0.06375/12)),-A26)*P26</f>
        <v>81335.231448720908</v>
      </c>
      <c r="R26" s="7">
        <f>Q26+O26</f>
        <v>93381.465148156902</v>
      </c>
      <c r="S26" s="16">
        <f>POWER((1+(0.06375/12)),A26)*R26</f>
        <v>105483.75541678836</v>
      </c>
      <c r="T26" s="21" t="str">
        <f>IF(G26&gt;P26,"NO POINTS","1 POINT")</f>
        <v>NO POINTS</v>
      </c>
      <c r="U26" s="8" t="str">
        <f>IF(J26&lt;S26,"NO POINTS","1 POINT")</f>
        <v>NO POINTS</v>
      </c>
      <c r="V26" s="9" t="str">
        <f>IF(F26&gt;O26,"NO POINTS","1 POINT")</f>
        <v>1 POINT</v>
      </c>
    </row>
    <row r="27" spans="1:23" x14ac:dyDescent="0.25">
      <c r="A27" s="11">
        <v>24</v>
      </c>
      <c r="B27" s="15">
        <v>-884.91</v>
      </c>
      <c r="C27" s="6">
        <f>PPMT(6.75%/12,A27,180,-100000)</f>
        <v>366.80664311126634</v>
      </c>
      <c r="D27" s="6">
        <f>IPMT(6.75%/12,A27,180,-100000)</f>
        <v>518.10281914275492</v>
      </c>
      <c r="E27" s="6">
        <f>POWER((1+(0.0675/12)),-A27)*D27</f>
        <v>452.84594245809103</v>
      </c>
      <c r="F27" s="6">
        <f t="shared" si="0"/>
        <v>12120.115450407937</v>
      </c>
      <c r="G27" s="6">
        <f>G26-C27</f>
        <v>91740.361204489585</v>
      </c>
      <c r="H27" s="6">
        <f>POWER((1+(0.0675/12)),-A27)*G27</f>
        <v>80185.339272678088</v>
      </c>
      <c r="I27" s="6">
        <f>H27+F27</f>
        <v>92305.454723086019</v>
      </c>
      <c r="J27" s="16">
        <f>POWER((1+(0.0675/12)),A27)*I27</f>
        <v>105607.03283481594</v>
      </c>
      <c r="K27" s="15">
        <v>-864.25</v>
      </c>
      <c r="L27" s="6">
        <f>PPMT(6.375%/12,A27,180,-100000)</f>
        <v>376.15739534184701</v>
      </c>
      <c r="M27" s="6">
        <f>IPMT(6.375%/12,A27,180,-100000)</f>
        <v>488.092966320909</v>
      </c>
      <c r="N27" s="6">
        <f>POWER((1+(0.06375/12)),-A27)*M27</f>
        <v>429.81005117446551</v>
      </c>
      <c r="O27" s="6">
        <f t="shared" si="1"/>
        <v>12476.043750610464</v>
      </c>
      <c r="P27" s="7">
        <f>P26-L27</f>
        <v>91500.165676829245</v>
      </c>
      <c r="Q27" s="6">
        <f>POWER((1+(0.06375/12)),-A27)*P27</f>
        <v>80574.180751814129</v>
      </c>
      <c r="R27" s="7">
        <f>Q27+O27</f>
        <v>93050.224502424593</v>
      </c>
      <c r="S27" s="16">
        <f>POWER((1+(0.06375/12)),A27)*R27</f>
        <v>105667.98047209819</v>
      </c>
      <c r="T27" s="21" t="str">
        <f>IF(G27&gt;P27,"NO POINTS","1 POINT")</f>
        <v>NO POINTS</v>
      </c>
      <c r="U27" s="8" t="str">
        <f>IF(J27&lt;S27,"NO POINTS","1 POINT")</f>
        <v>NO POINTS</v>
      </c>
      <c r="V27" s="9" t="str">
        <f>IF(F27&gt;O27,"NO POINTS","1 POINT")</f>
        <v>1 POINT</v>
      </c>
    </row>
    <row r="28" spans="1:23" ht="18.75" x14ac:dyDescent="0.3">
      <c r="A28" s="11">
        <v>25</v>
      </c>
      <c r="B28" s="15">
        <v>-884.91</v>
      </c>
      <c r="C28" s="6">
        <f>PPMT(6.75%/12,A28,180,-100000)</f>
        <v>368.86993047876729</v>
      </c>
      <c r="D28" s="6">
        <f>IPMT(6.75%/12,A28,180,-100000)</f>
        <v>516.03953177525398</v>
      </c>
      <c r="E28" s="6">
        <f>POWER((1+(0.0675/12)),-A28)*D28</f>
        <v>448.51961059919392</v>
      </c>
      <c r="F28" s="6">
        <f t="shared" si="0"/>
        <v>12568.635061007131</v>
      </c>
      <c r="G28" s="6">
        <f>G27-C28</f>
        <v>91371.491274010812</v>
      </c>
      <c r="H28" s="6">
        <f>POWER((1+(0.0675/12)),-A28)*G28</f>
        <v>79416.213608874154</v>
      </c>
      <c r="I28" s="6">
        <f>H28+F28</f>
        <v>91984.848669881292</v>
      </c>
      <c r="J28" s="16">
        <f>POWER((1+(0.0675/12)),A28)*I28</f>
        <v>105832.20246403301</v>
      </c>
      <c r="K28" s="15">
        <v>-864.25</v>
      </c>
      <c r="L28" s="6">
        <f>PPMT(6.375%/12,A28,180,-100000)</f>
        <v>378.15573150460057</v>
      </c>
      <c r="M28" s="6">
        <f>IPMT(6.375%/12,A28,180,-100000)</f>
        <v>486.0946301581555</v>
      </c>
      <c r="N28" s="6">
        <f>POWER((1+(0.06375/12)),-A28)*M28</f>
        <v>425.78833471583482</v>
      </c>
      <c r="O28" s="6">
        <f t="shared" si="1"/>
        <v>12901.832085326299</v>
      </c>
      <c r="P28" s="7">
        <f>P27-L28</f>
        <v>91122.009945324651</v>
      </c>
      <c r="Q28" s="6">
        <f>POWER((1+(0.06375/12)),-A28)*P28</f>
        <v>79817.151771366</v>
      </c>
      <c r="R28" s="7">
        <f>Q28+O28</f>
        <v>92718.983856692299</v>
      </c>
      <c r="S28" s="16">
        <f>POWER((1+(0.06375/12)),A28)*R28</f>
        <v>105851.18588685164</v>
      </c>
      <c r="T28" s="21" t="str">
        <f>IF(G28&gt;P28,"NO POINTS","1 POINT")</f>
        <v>NO POINTS</v>
      </c>
      <c r="U28" s="8" t="str">
        <f>IF(J28&lt;S28,"NO POINTS","1 POINT")</f>
        <v>NO POINTS</v>
      </c>
      <c r="V28" s="9" t="str">
        <f>IF(F28&gt;O28,"NO POINTS","1 POINT")</f>
        <v>1 POINT</v>
      </c>
      <c r="W28" s="2" t="s">
        <v>15</v>
      </c>
    </row>
    <row r="29" spans="1:23" ht="18.75" x14ac:dyDescent="0.3">
      <c r="A29" s="11">
        <v>26</v>
      </c>
      <c r="B29" s="15">
        <v>-884.91</v>
      </c>
      <c r="C29" s="6">
        <f>PPMT(6.75%/12,A29,180,-100000)</f>
        <v>370.94482383771032</v>
      </c>
      <c r="D29" s="6">
        <f>IPMT(6.75%/12,A29,180,-100000)</f>
        <v>513.964638416311</v>
      </c>
      <c r="E29" s="6">
        <f>POWER((1+(0.0675/12)),-A29)*D29</f>
        <v>444.21747823484628</v>
      </c>
      <c r="F29" s="6">
        <f t="shared" si="0"/>
        <v>13012.852539241978</v>
      </c>
      <c r="G29" s="6">
        <f>G28-C29</f>
        <v>91000.546450173104</v>
      </c>
      <c r="H29" s="6">
        <f>POWER((1+(0.0675/12)),-A29)*G29</f>
        <v>78651.390077434568</v>
      </c>
      <c r="I29" s="6">
        <f>H29+F29</f>
        <v>91664.242616676551</v>
      </c>
      <c r="J29" s="16">
        <f>POWER((1+(0.0675/12)),A29)*I29</f>
        <v>106056.56377905548</v>
      </c>
      <c r="K29" s="15">
        <v>-864.25</v>
      </c>
      <c r="L29" s="6">
        <f>PPMT(6.375%/12,A29,180,-100000)</f>
        <v>380.16468382821881</v>
      </c>
      <c r="M29" s="6">
        <f>IPMT(6.375%/12,A29,180,-100000)</f>
        <v>484.08567783453725</v>
      </c>
      <c r="N29" s="6">
        <f>POWER((1+(0.06375/12)),-A29)*M29</f>
        <v>421.78787072217034</v>
      </c>
      <c r="O29" s="6">
        <f t="shared" si="1"/>
        <v>13323.619956048469</v>
      </c>
      <c r="P29" s="7">
        <f>P28-L29</f>
        <v>90741.845261496434</v>
      </c>
      <c r="Q29" s="6">
        <f>POWER((1+(0.06375/12)),-A29)*P29</f>
        <v>79064.123254911523</v>
      </c>
      <c r="R29" s="7">
        <f>Q29+O29</f>
        <v>92387.74321095999</v>
      </c>
      <c r="S29" s="16">
        <f>POWER((1+(0.06375/12)),A29)*R29</f>
        <v>106033.35562804731</v>
      </c>
      <c r="T29" s="21" t="str">
        <f>IF(G29&gt;P29,"NO POINTS","1 POINT")</f>
        <v>NO POINTS</v>
      </c>
      <c r="U29" s="8" t="str">
        <f>IF(J29&lt;S29,"NO POINTS","1 POINT")</f>
        <v>1 POINT</v>
      </c>
      <c r="V29" s="9" t="str">
        <f>IF(F29&gt;O29,"NO POINTS","1 POINT")</f>
        <v>1 POINT</v>
      </c>
      <c r="W29" s="2"/>
    </row>
    <row r="30" spans="1:23" x14ac:dyDescent="0.25">
      <c r="A30" s="11">
        <v>27</v>
      </c>
      <c r="B30" s="15">
        <v>-884.91</v>
      </c>
      <c r="C30" s="6">
        <f>PPMT(6.75%/12,A30,180,-100000)</f>
        <v>373.03138847179747</v>
      </c>
      <c r="D30" s="6">
        <f>IPMT(6.75%/12,A30,180,-100000)</f>
        <v>511.87807378222385</v>
      </c>
      <c r="E30" s="6">
        <f>POWER((1+(0.0675/12)),-A30)*D30</f>
        <v>439.93941000429533</v>
      </c>
      <c r="F30" s="6">
        <f t="shared" si="0"/>
        <v>13452.791949246273</v>
      </c>
      <c r="G30" s="6">
        <f>G29-C30</f>
        <v>90627.515061701313</v>
      </c>
      <c r="H30" s="6">
        <f>POWER((1+(0.0675/12)),-A30)*G30</f>
        <v>77890.844614225527</v>
      </c>
      <c r="I30" s="6">
        <f>H30+F30</f>
        <v>91343.636563471795</v>
      </c>
      <c r="J30" s="16">
        <f>POWER((1+(0.0675/12)),A30)*I30</f>
        <v>106280.10056184088</v>
      </c>
      <c r="K30" s="15">
        <v>-864.25</v>
      </c>
      <c r="L30" s="6">
        <f>PPMT(6.375%/12,A30,180,-100000)</f>
        <v>382.18430871105619</v>
      </c>
      <c r="M30" s="6">
        <f>IPMT(6.375%/12,A30,180,-100000)</f>
        <v>482.06605295169982</v>
      </c>
      <c r="N30" s="6">
        <f>POWER((1+(0.06375/12)),-A30)*M30</f>
        <v>417.80854688638357</v>
      </c>
      <c r="O30" s="6">
        <f t="shared" si="1"/>
        <v>13741.428502934852</v>
      </c>
      <c r="P30" s="7">
        <f>P29-L30</f>
        <v>90359.660952785373</v>
      </c>
      <c r="Q30" s="6">
        <f>POWER((1+(0.06375/12)),-A30)*P30</f>
        <v>78315.074062292828</v>
      </c>
      <c r="R30" s="7">
        <f>Q30+O30</f>
        <v>92056.502565227682</v>
      </c>
      <c r="S30" s="16">
        <f>POWER((1+(0.06375/12)),A30)*R30</f>
        <v>106214.47352111025</v>
      </c>
      <c r="T30" s="21" t="str">
        <f>IF(G30&gt;P30,"NO POINTS","1 POINT")</f>
        <v>NO POINTS</v>
      </c>
      <c r="U30" s="8" t="str">
        <f>IF(J30&lt;S30,"NO POINTS","1 POINT")</f>
        <v>1 POINT</v>
      </c>
      <c r="V30" s="9" t="str">
        <f>IF(F30&gt;O30,"NO POINTS","1 POINT")</f>
        <v>1 POINT</v>
      </c>
    </row>
    <row r="31" spans="1:23" x14ac:dyDescent="0.25">
      <c r="A31" s="11">
        <v>28</v>
      </c>
      <c r="B31" s="15">
        <v>-884.91</v>
      </c>
      <c r="C31" s="6">
        <f>PPMT(6.75%/12,A31,180,-100000)</f>
        <v>375.12969003195133</v>
      </c>
      <c r="D31" s="6">
        <f>IPMT(6.75%/12,A31,180,-100000)</f>
        <v>509.77977222206994</v>
      </c>
      <c r="E31" s="6">
        <f>POWER((1+(0.0675/12)),-A31)*D31</f>
        <v>435.68527130393386</v>
      </c>
      <c r="F31" s="6">
        <f t="shared" si="0"/>
        <v>13888.477220550207</v>
      </c>
      <c r="G31" s="6">
        <f>G30-C31</f>
        <v>90252.385371669356</v>
      </c>
      <c r="H31" s="6">
        <f>POWER((1+(0.0675/12)),-A31)*G31</f>
        <v>77134.553289716816</v>
      </c>
      <c r="I31" s="6">
        <f>H31+F31</f>
        <v>91023.030510267025</v>
      </c>
      <c r="J31" s="16">
        <f>POWER((1+(0.0675/12)),A31)*I31</f>
        <v>106502.79643746928</v>
      </c>
      <c r="K31" s="15">
        <v>-864.25</v>
      </c>
      <c r="L31" s="6">
        <f>PPMT(6.375%/12,A31,180,-100000)</f>
        <v>384.21466285108369</v>
      </c>
      <c r="M31" s="6">
        <f>IPMT(6.375%/12,A31,180,-100000)</f>
        <v>480.03569881167232</v>
      </c>
      <c r="N31" s="6">
        <f>POWER((1+(0.06375/12)),-A31)*M31</f>
        <v>413.8502514948641</v>
      </c>
      <c r="O31" s="6">
        <f t="shared" si="1"/>
        <v>14155.278754429717</v>
      </c>
      <c r="P31" s="7">
        <f>P30-L31</f>
        <v>89975.446289934291</v>
      </c>
      <c r="Q31" s="6">
        <f>POWER((1+(0.06375/12)),-A31)*P31</f>
        <v>77569.983165065642</v>
      </c>
      <c r="R31" s="7">
        <f>Q31+O31</f>
        <v>91725.261919495359</v>
      </c>
      <c r="S31" s="16">
        <f>POWER((1+(0.06375/12)),A31)*R31</f>
        <v>106394.52324884008</v>
      </c>
      <c r="T31" s="21" t="str">
        <f>IF(G31&gt;P31,"NO POINTS","1 POINT")</f>
        <v>NO POINTS</v>
      </c>
      <c r="U31" s="8" t="str">
        <f>IF(J31&lt;S31,"NO POINTS","1 POINT")</f>
        <v>1 POINT</v>
      </c>
      <c r="V31" s="9" t="str">
        <f>IF(F31&gt;O31,"NO POINTS","1 POINT")</f>
        <v>1 POINT</v>
      </c>
    </row>
    <row r="32" spans="1:23" x14ac:dyDescent="0.25">
      <c r="A32" s="11">
        <v>29</v>
      </c>
      <c r="B32" s="15">
        <v>-884.91</v>
      </c>
      <c r="C32" s="6">
        <f>PPMT(6.75%/12,A32,180,-100000)</f>
        <v>377.23979453838098</v>
      </c>
      <c r="D32" s="6">
        <f>IPMT(6.75%/12,A32,180,-100000)</f>
        <v>507.66966771564034</v>
      </c>
      <c r="E32" s="6">
        <f>POWER((1+(0.0675/12)),-A32)*D32</f>
        <v>431.45492828306521</v>
      </c>
      <c r="F32" s="6">
        <f t="shared" si="0"/>
        <v>14319.932148833272</v>
      </c>
      <c r="G32" s="6">
        <f>G31-C32</f>
        <v>89875.14557713097</v>
      </c>
      <c r="H32" s="6">
        <f>POWER((1+(0.0675/12)),-A32)*G32</f>
        <v>76382.492308229033</v>
      </c>
      <c r="I32" s="6">
        <f>H32+F32</f>
        <v>90702.424457062298</v>
      </c>
      <c r="J32" s="16">
        <f>POWER((1+(0.0675/12)),A32)*I32</f>
        <v>106724.63487289165</v>
      </c>
      <c r="K32" s="15">
        <v>-864.25</v>
      </c>
      <c r="L32" s="6">
        <f>PPMT(6.375%/12,A32,180,-100000)</f>
        <v>386.25580324748006</v>
      </c>
      <c r="M32" s="6">
        <f>IPMT(6.375%/12,A32,180,-100000)</f>
        <v>477.99455841527595</v>
      </c>
      <c r="N32" s="6">
        <f>POWER((1+(0.06375/12)),-A32)*M32</f>
        <v>409.91287342434441</v>
      </c>
      <c r="O32" s="6">
        <f t="shared" si="1"/>
        <v>14565.191627854061</v>
      </c>
      <c r="P32" s="7">
        <f>P31-L32</f>
        <v>89589.190486686814</v>
      </c>
      <c r="Q32" s="6">
        <f>POWER((1+(0.06375/12)),-A32)*P32</f>
        <v>76828.829645909005</v>
      </c>
      <c r="R32" s="7">
        <f>Q32+O32</f>
        <v>91394.021273763065</v>
      </c>
      <c r="S32" s="16">
        <f>POWER((1+(0.06375/12)),A32)*R32</f>
        <v>106573.48835035207</v>
      </c>
      <c r="T32" s="21" t="str">
        <f>IF(G32&gt;P32,"NO POINTS","1 POINT")</f>
        <v>NO POINTS</v>
      </c>
      <c r="U32" s="8" t="str">
        <f>IF(J32&lt;S32,"NO POINTS","1 POINT")</f>
        <v>1 POINT</v>
      </c>
      <c r="V32" s="9" t="str">
        <f>IF(F32&gt;O32,"NO POINTS","1 POINT")</f>
        <v>1 POINT</v>
      </c>
    </row>
    <row r="33" spans="1:23" x14ac:dyDescent="0.25">
      <c r="A33" s="11">
        <v>30</v>
      </c>
      <c r="B33" s="15">
        <v>-884.91</v>
      </c>
      <c r="C33" s="6">
        <f>PPMT(6.75%/12,A33,180,-100000)</f>
        <v>379.36176838265948</v>
      </c>
      <c r="D33" s="6">
        <f>IPMT(6.75%/12,A33,180,-100000)</f>
        <v>505.54769387136184</v>
      </c>
      <c r="E33" s="6">
        <f>POWER((1+(0.0675/12)),-A33)*D33</f>
        <v>427.24824783969018</v>
      </c>
      <c r="F33" s="6">
        <f t="shared" si="0"/>
        <v>14747.180396672962</v>
      </c>
      <c r="G33" s="6">
        <f>G32-C33</f>
        <v>89495.783808748311</v>
      </c>
      <c r="H33" s="6">
        <f>POWER((1+(0.0675/12)),-A33)*G33</f>
        <v>75634.638007184607</v>
      </c>
      <c r="I33" s="6">
        <f>H33+F33</f>
        <v>90381.818403857571</v>
      </c>
      <c r="J33" s="16">
        <f>POWER((1+(0.0675/12)),A33)*I33</f>
        <v>106945.59917566902</v>
      </c>
      <c r="K33" s="15">
        <v>-864.25</v>
      </c>
      <c r="L33" s="6">
        <f>PPMT(6.375%/12,A33,180,-100000)</f>
        <v>388.3077872022323</v>
      </c>
      <c r="M33" s="6">
        <f>IPMT(6.375%/12,A33,180,-100000)</f>
        <v>475.94257446052364</v>
      </c>
      <c r="N33" s="6">
        <f>POWER((1+(0.06375/12)),-A33)*M33</f>
        <v>405.9963021387793</v>
      </c>
      <c r="O33" s="6">
        <f t="shared" si="1"/>
        <v>14971.187929992841</v>
      </c>
      <c r="P33" s="7">
        <f>P32-L33</f>
        <v>89200.882699484588</v>
      </c>
      <c r="Q33" s="6">
        <f>POWER((1+(0.06375/12)),-A33)*P33</f>
        <v>76091.59269803793</v>
      </c>
      <c r="R33" s="7">
        <f>Q33+O33</f>
        <v>91062.78062803077</v>
      </c>
      <c r="S33" s="16">
        <f>POWER((1+(0.06375/12)),A33)*R33</f>
        <v>106751.35222001109</v>
      </c>
      <c r="T33" s="21" t="str">
        <f>IF(G33&gt;P33,"NO POINTS","1 POINT")</f>
        <v>NO POINTS</v>
      </c>
      <c r="U33" s="8" t="str">
        <f>IF(J33&lt;S33,"NO POINTS","1 POINT")</f>
        <v>1 POINT</v>
      </c>
      <c r="V33" s="9" t="str">
        <f>IF(F33&gt;O33,"NO POINTS","1 POINT")</f>
        <v>1 POINT</v>
      </c>
    </row>
    <row r="34" spans="1:23" x14ac:dyDescent="0.25">
      <c r="A34" s="11">
        <v>31</v>
      </c>
      <c r="B34" s="15">
        <v>-884.91</v>
      </c>
      <c r="C34" s="6">
        <f>PPMT(6.75%/12,A34,180,-100000)</f>
        <v>381.49567832981188</v>
      </c>
      <c r="D34" s="6">
        <f>IPMT(6.75%/12,A34,180,-100000)</f>
        <v>503.41378392420938</v>
      </c>
      <c r="E34" s="6">
        <f>POWER((1+(0.0675/12)),-A34)*D34</f>
        <v>423.06509761632162</v>
      </c>
      <c r="F34" s="6">
        <f t="shared" si="0"/>
        <v>15170.245494289284</v>
      </c>
      <c r="G34" s="6">
        <f>G33-C34</f>
        <v>89114.288130418499</v>
      </c>
      <c r="H34" s="6">
        <f>POWER((1+(0.0675/12)),-A34)*G34</f>
        <v>74890.96685636352</v>
      </c>
      <c r="I34" s="6">
        <f>H34+F34</f>
        <v>90061.212350652801</v>
      </c>
      <c r="J34" s="16">
        <f>POWER((1+(0.0675/12)),A34)*I34</f>
        <v>107165.67249270233</v>
      </c>
      <c r="K34" s="15">
        <v>-864.25</v>
      </c>
      <c r="L34" s="6">
        <f>PPMT(6.375%/12,A34,180,-100000)</f>
        <v>390.37067232174411</v>
      </c>
      <c r="M34" s="6">
        <f>IPMT(6.375%/12,A34,180,-100000)</f>
        <v>473.8796893410119</v>
      </c>
      <c r="N34" s="6">
        <f>POWER((1+(0.06375/12)),-A34)*M34</f>
        <v>402.10042768624334</v>
      </c>
      <c r="O34" s="6">
        <f t="shared" si="1"/>
        <v>15373.288357679085</v>
      </c>
      <c r="P34" s="7">
        <f>P33-L34</f>
        <v>88810.51202716284</v>
      </c>
      <c r="Q34" s="6">
        <f>POWER((1+(0.06375/12)),-A34)*P34</f>
        <v>75358.25162461937</v>
      </c>
      <c r="R34" s="7">
        <f>Q34+O34</f>
        <v>90731.539982298447</v>
      </c>
      <c r="S34" s="16">
        <f>POWER((1+(0.06375/12)),A34)*R34</f>
        <v>106928.09810635814</v>
      </c>
      <c r="T34" s="21" t="str">
        <f>IF(G34&gt;P34,"NO POINTS","1 POINT")</f>
        <v>NO POINTS</v>
      </c>
      <c r="U34" s="8" t="str">
        <f>IF(J34&lt;S34,"NO POINTS","1 POINT")</f>
        <v>1 POINT</v>
      </c>
      <c r="V34" s="9" t="str">
        <f>IF(F34&gt;O34,"NO POINTS","1 POINT")</f>
        <v>1 POINT</v>
      </c>
    </row>
    <row r="35" spans="1:23" x14ac:dyDescent="0.25">
      <c r="A35" s="11">
        <v>32</v>
      </c>
      <c r="B35" s="15">
        <v>-884.91</v>
      </c>
      <c r="C35" s="6">
        <f>PPMT(6.75%/12,A35,180,-100000)</f>
        <v>383.64159152041708</v>
      </c>
      <c r="D35" s="6">
        <f>IPMT(6.75%/12,A35,180,-100000)</f>
        <v>501.2678707336043</v>
      </c>
      <c r="E35" s="6">
        <f>POWER((1+(0.0675/12)),-A35)*D35</f>
        <v>418.90534599581844</v>
      </c>
      <c r="F35" s="6">
        <f t="shared" si="0"/>
        <v>15589.150840285101</v>
      </c>
      <c r="G35" s="6">
        <f>G34-C35</f>
        <v>88730.646538898087</v>
      </c>
      <c r="H35" s="6">
        <f>POWER((1+(0.0675/12)),-A35)*G35</f>
        <v>74151.455457162956</v>
      </c>
      <c r="I35" s="6">
        <f>H35+F35</f>
        <v>89740.606297448059</v>
      </c>
      <c r="J35" s="16">
        <f>POWER((1+(0.0675/12)),A35)*I35</f>
        <v>107384.83780895339</v>
      </c>
      <c r="K35" s="15">
        <v>-864.25</v>
      </c>
      <c r="L35" s="6">
        <f>PPMT(6.375%/12,A35,180,-100000)</f>
        <v>392.44451651845338</v>
      </c>
      <c r="M35" s="6">
        <f>IPMT(6.375%/12,A35,180,-100000)</f>
        <v>471.80584514430262</v>
      </c>
      <c r="N35" s="6">
        <f>POWER((1+(0.06375/12)),-A35)*M35</f>
        <v>398.22514069584372</v>
      </c>
      <c r="O35" s="6">
        <f t="shared" si="1"/>
        <v>15771.513498374929</v>
      </c>
      <c r="P35" s="7">
        <f>P34-L35</f>
        <v>88418.067510644381</v>
      </c>
      <c r="Q35" s="6">
        <f>POWER((1+(0.06375/12)),-A35)*P35</f>
        <v>74628.785838191208</v>
      </c>
      <c r="R35" s="7">
        <f>Q35+O35</f>
        <v>90400.299336566139</v>
      </c>
      <c r="S35" s="16">
        <f>POWER((1+(0.06375/12)),A35)*R35</f>
        <v>107103.7091110297</v>
      </c>
      <c r="T35" s="21" t="str">
        <f>IF(G35&gt;P35,"NO POINTS","1 POINT")</f>
        <v>NO POINTS</v>
      </c>
      <c r="U35" s="8" t="str">
        <f>IF(J35&lt;S35,"NO POINTS","1 POINT")</f>
        <v>1 POINT</v>
      </c>
      <c r="V35" s="9" t="str">
        <f>IF(F35&gt;O35,"NO POINTS","1 POINT")</f>
        <v>1 POINT</v>
      </c>
    </row>
    <row r="36" spans="1:23" x14ac:dyDescent="0.25">
      <c r="A36" s="11">
        <v>33</v>
      </c>
      <c r="B36" s="15">
        <v>-884.91</v>
      </c>
      <c r="C36" s="6">
        <f>PPMT(6.75%/12,A36,180,-100000)</f>
        <v>385.79957547271948</v>
      </c>
      <c r="D36" s="6">
        <f>IPMT(6.75%/12,A36,180,-100000)</f>
        <v>499.10988678130195</v>
      </c>
      <c r="E36" s="6">
        <f>POWER((1+(0.0675/12)),-A36)*D36</f>
        <v>414.76886209724478</v>
      </c>
      <c r="F36" s="6">
        <f t="shared" si="0"/>
        <v>16003.919702382345</v>
      </c>
      <c r="G36" s="6">
        <f>G35-C36</f>
        <v>88344.846963425371</v>
      </c>
      <c r="H36" s="6">
        <f>POWER((1+(0.0675/12)),-A36)*G36</f>
        <v>73416.080541860967</v>
      </c>
      <c r="I36" s="6">
        <f>H36+F36</f>
        <v>89420.000244243318</v>
      </c>
      <c r="J36" s="16">
        <f>POWER((1+(0.0675/12)),A36)*I36</f>
        <v>107603.07794615605</v>
      </c>
      <c r="K36" s="15">
        <v>-864.25</v>
      </c>
      <c r="L36" s="6">
        <f>PPMT(6.375%/12,A36,180,-100000)</f>
        <v>394.5293780124577</v>
      </c>
      <c r="M36" s="6">
        <f>IPMT(6.375%/12,A36,180,-100000)</f>
        <v>469.72098365029831</v>
      </c>
      <c r="N36" s="6">
        <f>POWER((1+(0.06375/12)),-A36)*M36</f>
        <v>394.3703323746505</v>
      </c>
      <c r="O36" s="6">
        <f t="shared" si="1"/>
        <v>16165.883830749579</v>
      </c>
      <c r="P36" s="7">
        <f>P35-L36</f>
        <v>88023.538132631918</v>
      </c>
      <c r="Q36" s="6">
        <f>POWER((1+(0.06375/12)),-A36)*P36</f>
        <v>73903.174860084255</v>
      </c>
      <c r="R36" s="7">
        <f>Q36+O36</f>
        <v>90069.05869083383</v>
      </c>
      <c r="S36" s="16">
        <f>POWER((1+(0.06375/12)),A36)*R36</f>
        <v>107278.16818766958</v>
      </c>
      <c r="T36" s="21" t="str">
        <f>IF(G36&gt;P36,"NO POINTS","1 POINT")</f>
        <v>NO POINTS</v>
      </c>
      <c r="U36" s="8" t="str">
        <f>IF(J36&lt;S36,"NO POINTS","1 POINT")</f>
        <v>1 POINT</v>
      </c>
      <c r="V36" s="9" t="str">
        <f>IF(F36&gt;O36,"NO POINTS","1 POINT")</f>
        <v>1 POINT</v>
      </c>
    </row>
    <row r="37" spans="1:23" x14ac:dyDescent="0.25">
      <c r="A37" s="11">
        <v>34</v>
      </c>
      <c r="B37" s="15">
        <v>-884.91</v>
      </c>
      <c r="C37" s="6">
        <f>PPMT(6.75%/12,A37,180,-100000)</f>
        <v>387.96969808475342</v>
      </c>
      <c r="D37" s="6">
        <f>IPMT(6.75%/12,A37,180,-100000)</f>
        <v>496.93976416926796</v>
      </c>
      <c r="E37" s="6">
        <f>POWER((1+(0.0675/12)),-A37)*D37</f>
        <v>410.65551577175205</v>
      </c>
      <c r="F37" s="6">
        <f t="shared" si="0"/>
        <v>16414.575218154096</v>
      </c>
      <c r="G37" s="6">
        <f>G36-C37</f>
        <v>87956.877265340619</v>
      </c>
      <c r="H37" s="6">
        <f>POWER((1+(0.0675/12)),-A37)*G37</f>
        <v>72684.818972884474</v>
      </c>
      <c r="I37" s="6">
        <f>H37+F37</f>
        <v>89099.394191038562</v>
      </c>
      <c r="J37" s="16">
        <f>POWER((1+(0.0675/12)),A37)*I37</f>
        <v>107820.37556151841</v>
      </c>
      <c r="K37" s="15">
        <v>-864.25</v>
      </c>
      <c r="L37" s="6">
        <f>PPMT(6.375%/12,A37,180,-100000)</f>
        <v>396.62531533314888</v>
      </c>
      <c r="M37" s="6">
        <f>IPMT(6.375%/12,A37,180,-100000)</f>
        <v>467.62504632960719</v>
      </c>
      <c r="N37" s="6">
        <f>POWER((1+(0.06375/12)),-A37)*M37</f>
        <v>390.53589450464176</v>
      </c>
      <c r="O37" s="6">
        <f t="shared" si="1"/>
        <v>16556.419725254222</v>
      </c>
      <c r="P37" s="7">
        <f>P36-L37</f>
        <v>87626.912817298769</v>
      </c>
      <c r="Q37" s="6">
        <f>POWER((1+(0.06375/12)),-A37)*P37</f>
        <v>73181.3983198473</v>
      </c>
      <c r="R37" s="7">
        <f>Q37+O37</f>
        <v>89737.818045101521</v>
      </c>
      <c r="S37" s="16">
        <f>POWER((1+(0.06375/12)),A37)*R37</f>
        <v>107451.45814083345</v>
      </c>
      <c r="T37" s="21" t="str">
        <f>IF(G37&gt;P37,"NO POINTS","1 POINT")</f>
        <v>NO POINTS</v>
      </c>
      <c r="U37" s="8" t="str">
        <f>IF(J37&lt;S37,"NO POINTS","1 POINT")</f>
        <v>1 POINT</v>
      </c>
      <c r="V37" s="9" t="str">
        <f>IF(F37&gt;O37,"NO POINTS","1 POINT")</f>
        <v>1 POINT</v>
      </c>
    </row>
    <row r="38" spans="1:23" x14ac:dyDescent="0.25">
      <c r="A38" s="11">
        <v>35</v>
      </c>
      <c r="B38" s="15">
        <v>-884.91</v>
      </c>
      <c r="C38" s="6">
        <f>PPMT(6.75%/12,A38,180,-100000)</f>
        <v>390.15202763648023</v>
      </c>
      <c r="D38" s="6">
        <f>IPMT(6.75%/12,A38,180,-100000)</f>
        <v>494.75743461754115</v>
      </c>
      <c r="E38" s="6">
        <f>POWER((1+(0.0675/12)),-A38)*D38</f>
        <v>406.56517759848384</v>
      </c>
      <c r="F38" s="6">
        <f t="shared" si="0"/>
        <v>16821.14039575258</v>
      </c>
      <c r="G38" s="6">
        <f>G37-C38</f>
        <v>87566.725237704144</v>
      </c>
      <c r="H38" s="6">
        <f>POWER((1+(0.0675/12)),-A38)*G38</f>
        <v>71957.647742081259</v>
      </c>
      <c r="I38" s="6">
        <f>H38+F38</f>
        <v>88778.788137833835</v>
      </c>
      <c r="J38" s="16">
        <f>POWER((1+(0.0675/12)),A38)*I38</f>
        <v>108036.71314641548</v>
      </c>
      <c r="K38" s="15">
        <v>-864.25</v>
      </c>
      <c r="L38" s="6">
        <f>PPMT(6.375%/12,A38,180,-100000)</f>
        <v>398.73238732085622</v>
      </c>
      <c r="M38" s="6">
        <f>IPMT(6.375%/12,A38,180,-100000)</f>
        <v>465.51797434189984</v>
      </c>
      <c r="N38" s="6">
        <f>POWER((1+(0.06375/12)),-A38)*M38</f>
        <v>386.72171943966566</v>
      </c>
      <c r="O38" s="6">
        <f t="shared" si="1"/>
        <v>16943.141444693887</v>
      </c>
      <c r="P38" s="7">
        <f>P37-L38</f>
        <v>87228.180429977918</v>
      </c>
      <c r="Q38" s="6">
        <f>POWER((1+(0.06375/12)),-A38)*P38</f>
        <v>72463.43595467534</v>
      </c>
      <c r="R38" s="7">
        <f>Q38+O38</f>
        <v>89406.577399369227</v>
      </c>
      <c r="S38" s="16">
        <f>POWER((1+(0.06375/12)),A38)*R38</f>
        <v>107623.56162488578</v>
      </c>
      <c r="T38" s="21" t="str">
        <f>IF(G38&gt;P38,"NO POINTS","1 POINT")</f>
        <v>NO POINTS</v>
      </c>
      <c r="U38" s="8" t="str">
        <f>IF(J38&lt;S38,"NO POINTS","1 POINT")</f>
        <v>1 POINT</v>
      </c>
      <c r="V38" s="9" t="str">
        <f>IF(F38&gt;O38,"NO POINTS","1 POINT")</f>
        <v>1 POINT</v>
      </c>
    </row>
    <row r="39" spans="1:23" x14ac:dyDescent="0.25">
      <c r="A39" s="11">
        <v>36</v>
      </c>
      <c r="B39" s="15">
        <v>-884.91</v>
      </c>
      <c r="C39" s="6">
        <f>PPMT(6.75%/12,A39,180,-100000)</f>
        <v>392.34663279193541</v>
      </c>
      <c r="D39" s="6">
        <f>IPMT(6.75%/12,A39,180,-100000)</f>
        <v>492.56282946208586</v>
      </c>
      <c r="E39" s="6">
        <f>POWER((1+(0.0675/12)),-A39)*D39</f>
        <v>402.49771888050412</v>
      </c>
      <c r="F39" s="6">
        <f t="shared" si="0"/>
        <v>17223.638114633082</v>
      </c>
      <c r="G39" s="6">
        <f>G38-C39</f>
        <v>87174.378604912214</v>
      </c>
      <c r="H39" s="6">
        <f>POWER((1+(0.0675/12)),-A39)*G39</f>
        <v>71234.543969995982</v>
      </c>
      <c r="I39" s="6">
        <f>H39+F39</f>
        <v>88458.182084629065</v>
      </c>
      <c r="J39" s="16">
        <f>POWER((1+(0.0675/12)),A39)*I39</f>
        <v>108252.07302507212</v>
      </c>
      <c r="K39" s="15">
        <v>-864.25</v>
      </c>
      <c r="L39" s="6">
        <f>PPMT(6.375%/12,A39,180,-100000)</f>
        <v>400.85065312849832</v>
      </c>
      <c r="M39" s="6">
        <f>IPMT(6.375%/12,A39,180,-100000)</f>
        <v>463.3997085342578</v>
      </c>
      <c r="N39" s="6">
        <f>POWER((1+(0.06375/12)),-A39)*M39</f>
        <v>382.92770010241867</v>
      </c>
      <c r="O39" s="6">
        <f t="shared" si="1"/>
        <v>17326.069144796307</v>
      </c>
      <c r="P39" s="7">
        <f>P38-L39</f>
        <v>86827.329776849423</v>
      </c>
      <c r="Q39" s="6">
        <f>POWER((1+(0.06375/12)),-A39)*P39</f>
        <v>71749.267608840615</v>
      </c>
      <c r="R39" s="7">
        <f>Q39+O39</f>
        <v>89075.336753636919</v>
      </c>
      <c r="S39" s="16">
        <f>POWER((1+(0.06375/12)),A39)*R39</f>
        <v>107794.4611428895</v>
      </c>
      <c r="T39" s="21" t="str">
        <f>IF(G39&gt;P39,"NO POINTS","1 POINT")</f>
        <v>NO POINTS</v>
      </c>
      <c r="U39" s="8" t="str">
        <f>IF(J39&lt;S39,"NO POINTS","1 POINT")</f>
        <v>1 POINT</v>
      </c>
      <c r="V39" s="9" t="str">
        <f>IF(F39&gt;O39,"NO POINTS","1 POINT")</f>
        <v>1 POINT</v>
      </c>
    </row>
    <row r="40" spans="1:23" x14ac:dyDescent="0.25">
      <c r="A40" s="11">
        <v>37</v>
      </c>
      <c r="B40" s="15">
        <v>-884.91</v>
      </c>
      <c r="C40" s="6">
        <f>PPMT(6.75%/12,A40,180,-100000)</f>
        <v>394.55358260139008</v>
      </c>
      <c r="D40" s="6">
        <f>IPMT(6.75%/12,A40,180,-100000)</f>
        <v>490.35587965263124</v>
      </c>
      <c r="E40" s="6">
        <f>POWER((1+(0.0675/12)),-A40)*D40</f>
        <v>398.45301164074823</v>
      </c>
      <c r="F40" s="6">
        <f t="shared" si="0"/>
        <v>17622.09112627383</v>
      </c>
      <c r="G40" s="6">
        <f>G39-C40</f>
        <v>86779.825022310819</v>
      </c>
      <c r="H40" s="6">
        <f>POWER((1+(0.0675/12)),-A40)*G40</f>
        <v>70515.484905150486</v>
      </c>
      <c r="I40" s="6">
        <f>H40+F40</f>
        <v>88137.576031424309</v>
      </c>
      <c r="J40" s="16">
        <f>POWER((1+(0.0675/12)),A40)*I40</f>
        <v>108466.43735323675</v>
      </c>
      <c r="K40" s="15">
        <v>-864.25</v>
      </c>
      <c r="L40" s="6">
        <f>PPMT(6.375%/12,A40,180,-100000)</f>
        <v>402.98017222324341</v>
      </c>
      <c r="M40" s="6">
        <f>IPMT(6.375%/12,A40,180,-100000)</f>
        <v>461.27018943951265</v>
      </c>
      <c r="N40" s="6">
        <f>POWER((1+(0.06375/12)),-A40)*M40</f>
        <v>379.15372998143937</v>
      </c>
      <c r="O40" s="6">
        <f t="shared" si="1"/>
        <v>17705.222874777748</v>
      </c>
      <c r="P40" s="7">
        <f>P39-L40</f>
        <v>86424.349604626186</v>
      </c>
      <c r="Q40" s="6">
        <f>POWER((1+(0.06375/12)),-A40)*P40</f>
        <v>71038.873233126855</v>
      </c>
      <c r="R40" s="7">
        <f>Q40+O40</f>
        <v>88744.096107904596</v>
      </c>
      <c r="S40" s="16">
        <f>POWER((1+(0.06375/12)),A40)*R40</f>
        <v>107964.13904548784</v>
      </c>
      <c r="T40" s="21" t="str">
        <f>IF(G40&gt;P40,"NO POINTS","1 POINT")</f>
        <v>NO POINTS</v>
      </c>
      <c r="U40" s="8" t="str">
        <f>IF(J40&lt;S40,"NO POINTS","1 POINT")</f>
        <v>1 POINT</v>
      </c>
      <c r="V40" s="9" t="str">
        <f>IF(F40&gt;O40,"NO POINTS","1 POINT")</f>
        <v>1 POINT</v>
      </c>
    </row>
    <row r="41" spans="1:23" x14ac:dyDescent="0.25">
      <c r="A41" s="11">
        <v>38</v>
      </c>
      <c r="B41" s="15">
        <v>-884.91</v>
      </c>
      <c r="C41" s="6">
        <f>PPMT(6.75%/12,A41,180,-100000)</f>
        <v>396.77294650352286</v>
      </c>
      <c r="D41" s="6">
        <f>IPMT(6.75%/12,A41,180,-100000)</f>
        <v>488.13651575049852</v>
      </c>
      <c r="E41" s="6">
        <f>POWER((1+(0.0675/12)),-A41)*D41</f>
        <v>394.43092861799545</v>
      </c>
      <c r="F41" s="6">
        <f t="shared" si="0"/>
        <v>18016.522054891826</v>
      </c>
      <c r="G41" s="6">
        <f>G40-C41</f>
        <v>86383.052075807296</v>
      </c>
      <c r="H41" s="6">
        <f>POWER((1+(0.0675/12)),-A41)*G41</f>
        <v>69800.447923327767</v>
      </c>
      <c r="I41" s="6">
        <f>H41+F41</f>
        <v>87816.969978219597</v>
      </c>
      <c r="J41" s="16">
        <f>POWER((1+(0.0675/12)),A41)*I41</f>
        <v>108679.78811684521</v>
      </c>
      <c r="K41" s="15">
        <v>-864.25</v>
      </c>
      <c r="L41" s="6">
        <f>PPMT(6.375%/12,A41,180,-100000)</f>
        <v>405.12100438817936</v>
      </c>
      <c r="M41" s="6">
        <f>IPMT(6.375%/12,A41,180,-100000)</f>
        <v>459.12935727457665</v>
      </c>
      <c r="N41" s="6">
        <f>POWER((1+(0.06375/12)),-A41)*M41</f>
        <v>375.39970312811835</v>
      </c>
      <c r="O41" s="6">
        <f t="shared" si="1"/>
        <v>18080.622577905866</v>
      </c>
      <c r="P41" s="7">
        <f>P40-L41</f>
        <v>86019.228600238013</v>
      </c>
      <c r="Q41" s="6">
        <f>POWER((1+(0.06375/12)),-A41)*P41</f>
        <v>70332.232884266443</v>
      </c>
      <c r="R41" s="7">
        <f>Q41+O41</f>
        <v>88412.855462172301</v>
      </c>
      <c r="S41" s="16">
        <f>POWER((1+(0.06375/12)),A41)*R41</f>
        <v>108132.57752977882</v>
      </c>
      <c r="T41" s="21" t="str">
        <f>IF(G41&gt;P41,"NO POINTS","1 POINT")</f>
        <v>NO POINTS</v>
      </c>
      <c r="U41" s="8" t="str">
        <f>IF(J41&lt;S41,"NO POINTS","1 POINT")</f>
        <v>1 POINT</v>
      </c>
      <c r="V41" s="9" t="str">
        <f>IF(F41&gt;O41,"NO POINTS","1 POINT")</f>
        <v>1 POINT</v>
      </c>
    </row>
    <row r="42" spans="1:23" x14ac:dyDescent="0.25">
      <c r="A42" s="11">
        <v>39</v>
      </c>
      <c r="B42" s="15">
        <v>-884.91</v>
      </c>
      <c r="C42" s="6">
        <f>PPMT(6.75%/12,A42,180,-100000)</f>
        <v>399.00479432760517</v>
      </c>
      <c r="D42" s="6">
        <f>IPMT(6.75%/12,A42,180,-100000)</f>
        <v>485.9046679264161</v>
      </c>
      <c r="E42" s="6">
        <f>POWER((1+(0.0675/12)),-A42)*D42</f>
        <v>390.43134326286503</v>
      </c>
      <c r="F42" s="6">
        <f t="shared" si="0"/>
        <v>18406.953398154692</v>
      </c>
      <c r="G42" s="6">
        <f>G41-C42</f>
        <v>85984.047281479696</v>
      </c>
      <c r="H42" s="6">
        <f>POWER((1+(0.0675/12)),-A42)*G42</f>
        <v>69089.410526860142</v>
      </c>
      <c r="I42" s="6">
        <f>H42+F42</f>
        <v>87496.363925014826</v>
      </c>
      <c r="J42" s="16">
        <f>POWER((1+(0.0675/12)),A42)*I42</f>
        <v>108892.10713067483</v>
      </c>
      <c r="K42" s="15">
        <v>-864.25</v>
      </c>
      <c r="L42" s="6">
        <f>PPMT(6.375%/12,A42,180,-100000)</f>
        <v>407.27320972399156</v>
      </c>
      <c r="M42" s="6">
        <f>IPMT(6.375%/12,A42,180,-100000)</f>
        <v>456.97715193876445</v>
      </c>
      <c r="N42" s="6">
        <f>POWER((1+(0.06375/12)),-A42)*M42</f>
        <v>371.66551415372379</v>
      </c>
      <c r="O42" s="6">
        <f t="shared" si="1"/>
        <v>18452.288092059589</v>
      </c>
      <c r="P42" s="7">
        <f>P41-L42</f>
        <v>85611.95539051402</v>
      </c>
      <c r="Q42" s="6">
        <f>POWER((1+(0.06375/12)),-A42)*P42</f>
        <v>69629.326724380415</v>
      </c>
      <c r="R42" s="7">
        <f>Q42+O42</f>
        <v>88081.614816440007</v>
      </c>
      <c r="S42" s="16">
        <f>POWER((1+(0.06375/12)),A42)*R42</f>
        <v>108299.7586381818</v>
      </c>
      <c r="T42" s="21" t="str">
        <f>IF(G42&gt;P42,"NO POINTS","1 POINT")</f>
        <v>NO POINTS</v>
      </c>
      <c r="U42" s="8" t="str">
        <f>IF(J42&lt;S42,"NO POINTS","1 POINT")</f>
        <v>1 POINT</v>
      </c>
      <c r="V42" s="9" t="str">
        <f>IF(F42&gt;O42,"NO POINTS","1 POINT")</f>
        <v>1 POINT</v>
      </c>
    </row>
    <row r="43" spans="1:23" x14ac:dyDescent="0.25">
      <c r="A43" s="11">
        <v>40</v>
      </c>
      <c r="B43" s="15">
        <v>-884.91</v>
      </c>
      <c r="C43" s="6">
        <f>PPMT(6.75%/12,A43,180,-100000)</f>
        <v>401.24919629569791</v>
      </c>
      <c r="D43" s="6">
        <f>IPMT(6.75%/12,A43,180,-100000)</f>
        <v>483.66026595832335</v>
      </c>
      <c r="E43" s="6">
        <f>POWER((1+(0.0675/12)),-A43)*D43</f>
        <v>386.45412973383549</v>
      </c>
      <c r="F43" s="6">
        <f t="shared" si="0"/>
        <v>18793.407527888528</v>
      </c>
      <c r="G43" s="6">
        <f>G42-C43</f>
        <v>85582.798085183997</v>
      </c>
      <c r="H43" s="6">
        <f>POWER((1+(0.0675/12)),-A43)*G43</f>
        <v>68382.350343921556</v>
      </c>
      <c r="I43" s="6">
        <f>H43+F43</f>
        <v>87175.757871810085</v>
      </c>
      <c r="J43" s="16">
        <f>POWER((1+(0.0675/12)),A43)*I43</f>
        <v>109103.37603698921</v>
      </c>
      <c r="K43" s="15">
        <v>-864.25</v>
      </c>
      <c r="L43" s="6">
        <f>PPMT(6.375%/12,A43,180,-100000)</f>
        <v>409.43684865065035</v>
      </c>
      <c r="M43" s="6">
        <f>IPMT(6.375%/12,A43,180,-100000)</f>
        <v>454.81351301210566</v>
      </c>
      <c r="N43" s="6">
        <f>POWER((1+(0.06375/12)),-A43)*M43</f>
        <v>367.95105822644291</v>
      </c>
      <c r="O43" s="6">
        <f t="shared" si="1"/>
        <v>18820.239150286034</v>
      </c>
      <c r="P43" s="7">
        <f>P42-L43</f>
        <v>85202.518541863363</v>
      </c>
      <c r="Q43" s="6">
        <f>POWER((1+(0.06375/12)),-A43)*P43</f>
        <v>68930.135020421658</v>
      </c>
      <c r="R43" s="7">
        <f>Q43+O43</f>
        <v>87750.374170707684</v>
      </c>
      <c r="S43" s="16">
        <f>POWER((1+(0.06375/12)),A43)*R43</f>
        <v>108465.66425729646</v>
      </c>
      <c r="T43" s="21" t="str">
        <f>IF(G43&gt;P43,"NO POINTS","1 POINT")</f>
        <v>NO POINTS</v>
      </c>
      <c r="U43" s="8" t="str">
        <f>IF(J43&lt;S43,"NO POINTS","1 POINT")</f>
        <v>1 POINT</v>
      </c>
      <c r="V43" s="9" t="str">
        <f>IF(F43&gt;O43,"NO POINTS","1 POINT")</f>
        <v>1 POINT</v>
      </c>
    </row>
    <row r="44" spans="1:23" ht="18.75" x14ac:dyDescent="0.3">
      <c r="A44" s="11">
        <v>41</v>
      </c>
      <c r="B44" s="15">
        <v>-884.91</v>
      </c>
      <c r="C44" s="6">
        <f>PPMT(6.75%/12,A44,180,-100000)</f>
        <v>403.50622302486124</v>
      </c>
      <c r="D44" s="6">
        <f>IPMT(6.75%/12,A44,180,-100000)</f>
        <v>481.40323922916002</v>
      </c>
      <c r="E44" s="6">
        <f>POWER((1+(0.0675/12)),-A44)*D44</f>
        <v>382.49916289328411</v>
      </c>
      <c r="F44" s="6">
        <f t="shared" si="0"/>
        <v>19175.906690781812</v>
      </c>
      <c r="G44" s="6">
        <f>G43-C44</f>
        <v>85179.291862159138</v>
      </c>
      <c r="H44" s="6">
        <f>POWER((1+(0.0675/12)),-A44)*G44</f>
        <v>67679.245127823538</v>
      </c>
      <c r="I44" s="6">
        <f>H44+F44</f>
        <v>86855.151818605344</v>
      </c>
      <c r="J44" s="16">
        <f>POWER((1+(0.0675/12)),A44)*I44</f>
        <v>109313.57630417241</v>
      </c>
      <c r="K44" s="15">
        <v>-864.25</v>
      </c>
      <c r="L44" s="6">
        <f>PPMT(6.375%/12,A44,180,-100000)</f>
        <v>411.61198190910687</v>
      </c>
      <c r="M44" s="6">
        <f>IPMT(6.375%/12,A44,180,-100000)</f>
        <v>452.63837975364913</v>
      </c>
      <c r="N44" s="6">
        <f>POWER((1+(0.06375/12)),-A44)*M44</f>
        <v>364.25623106843904</v>
      </c>
      <c r="O44" s="6">
        <f t="shared" si="1"/>
        <v>19184.495381354474</v>
      </c>
      <c r="P44" s="7">
        <f>P43-L44</f>
        <v>84790.906559954252</v>
      </c>
      <c r="Q44" s="6">
        <f>POWER((1+(0.06375/12)),-A44)*P44</f>
        <v>68234.638143620919</v>
      </c>
      <c r="R44" s="7">
        <f>Q44+O44</f>
        <v>87419.13352497539</v>
      </c>
      <c r="S44" s="16">
        <f>POWER((1+(0.06375/12)),A44)*R44</f>
        <v>108630.27611675426</v>
      </c>
      <c r="T44" s="21" t="str">
        <f>IF(G44&gt;P44,"NO POINTS","1 POINT")</f>
        <v>NO POINTS</v>
      </c>
      <c r="U44" s="8" t="str">
        <f>IF(J44&lt;S44,"NO POINTS","1 POINT")</f>
        <v>1 POINT</v>
      </c>
      <c r="V44" s="9" t="str">
        <f>IF(F44&gt;O44,"NO POINTS","1 POINT")</f>
        <v>1 POINT</v>
      </c>
      <c r="W44" s="2" t="s">
        <v>16</v>
      </c>
    </row>
    <row r="45" spans="1:23" ht="18.75" x14ac:dyDescent="0.3">
      <c r="A45" s="11">
        <v>42</v>
      </c>
      <c r="B45" s="15">
        <v>-884.91</v>
      </c>
      <c r="C45" s="6">
        <f>PPMT(6.75%/12,A45,180,-100000)</f>
        <v>405.77594552937614</v>
      </c>
      <c r="D45" s="6">
        <f>IPMT(6.75%/12,A45,180,-100000)</f>
        <v>479.13351672464523</v>
      </c>
      <c r="E45" s="6">
        <f>POWER((1+(0.0675/12)),-A45)*D45</f>
        <v>378.56631830355002</v>
      </c>
      <c r="F45" s="6">
        <f t="shared" si="0"/>
        <v>19554.473009085363</v>
      </c>
      <c r="G45" s="6">
        <f>G44-C45</f>
        <v>84773.515916629767</v>
      </c>
      <c r="H45" s="6">
        <f>POWER((1+(0.0675/12)),-A45)*G45</f>
        <v>66980.072756315247</v>
      </c>
      <c r="I45" s="6">
        <f>H45+F45</f>
        <v>86534.545765400602</v>
      </c>
      <c r="J45" s="16">
        <f>POWER((1+(0.0675/12)),A45)*I45</f>
        <v>109522.689225354</v>
      </c>
      <c r="K45" s="15">
        <v>-864.25</v>
      </c>
      <c r="L45" s="6">
        <f>PPMT(6.375%/12,A45,180,-100000)</f>
        <v>413.79867056299901</v>
      </c>
      <c r="M45" s="6">
        <f>IPMT(6.375%/12,A45,180,-100000)</f>
        <v>450.451691099757</v>
      </c>
      <c r="N45" s="6">
        <f>POWER((1+(0.06375/12)),-A45)*M45</f>
        <v>360.58092895292373</v>
      </c>
      <c r="O45" s="6">
        <f t="shared" si="1"/>
        <v>19545.076310307399</v>
      </c>
      <c r="P45" s="7">
        <f>P44-L45</f>
        <v>84377.107889391249</v>
      </c>
      <c r="Q45" s="6">
        <f>POWER((1+(0.06375/12)),-A45)*P45</f>
        <v>67542.816568935683</v>
      </c>
      <c r="R45" s="7">
        <f>Q45+O45</f>
        <v>87087.892879243082</v>
      </c>
      <c r="S45" s="16">
        <f>POWER((1+(0.06375/12)),A45)*R45</f>
        <v>108793.57578806151</v>
      </c>
      <c r="T45" s="21" t="str">
        <f>IF(G45&gt;P45,"NO POINTS","1 POINT")</f>
        <v>NO POINTS</v>
      </c>
      <c r="U45" s="8" t="str">
        <f>IF(J45&lt;S45,"NO POINTS","1 POINT")</f>
        <v>1 POINT</v>
      </c>
      <c r="V45" s="9" t="str">
        <f>IF(F45&gt;O45,"NO POINTS","1 POINT")</f>
        <v>NO POINTS</v>
      </c>
      <c r="W45" s="2" t="s">
        <v>17</v>
      </c>
    </row>
    <row r="46" spans="1:23" x14ac:dyDescent="0.25">
      <c r="A46" s="11">
        <v>43</v>
      </c>
      <c r="B46" s="15">
        <v>-884.91</v>
      </c>
      <c r="C46" s="6">
        <f>PPMT(6.75%/12,A46,180,-100000)</f>
        <v>408.05843522297886</v>
      </c>
      <c r="D46" s="6">
        <f>IPMT(6.75%/12,A46,180,-100000)</f>
        <v>476.85102703104252</v>
      </c>
      <c r="E46" s="6">
        <f>POWER((1+(0.0675/12)),-A46)*D46</f>
        <v>374.65547222301888</v>
      </c>
      <c r="F46" s="6">
        <f t="shared" si="0"/>
        <v>19929.12848130838</v>
      </c>
      <c r="G46" s="6">
        <f>G45-C46</f>
        <v>84365.457481406789</v>
      </c>
      <c r="H46" s="6">
        <f>POWER((1+(0.0675/12)),-A46)*G46</f>
        <v>66284.811230887484</v>
      </c>
      <c r="I46" s="6">
        <f>H46+F46</f>
        <v>86213.939712195861</v>
      </c>
      <c r="J46" s="16">
        <f>POWER((1+(0.0675/12)),A46)*I46</f>
        <v>109730.69591702364</v>
      </c>
      <c r="K46" s="15">
        <v>-864.25</v>
      </c>
      <c r="L46" s="6">
        <f>PPMT(6.375%/12,A46,180,-100000)</f>
        <v>415.99697600036501</v>
      </c>
      <c r="M46" s="6">
        <f>IPMT(6.375%/12,A46,180,-100000)</f>
        <v>448.25338566239105</v>
      </c>
      <c r="N46" s="6">
        <f>POWER((1+(0.06375/12)),-A46)*M46</f>
        <v>356.92504870124554</v>
      </c>
      <c r="O46" s="6">
        <f t="shared" si="1"/>
        <v>19902.001359008646</v>
      </c>
      <c r="P46" s="7">
        <f>P45-L46</f>
        <v>83961.11091339089</v>
      </c>
      <c r="Q46" s="6">
        <f>POWER((1+(0.06375/12)),-A46)*P46</f>
        <v>66854.650874502142</v>
      </c>
      <c r="R46" s="7">
        <f>Q46+O46</f>
        <v>86756.652233510787</v>
      </c>
      <c r="S46" s="16">
        <f>POWER((1+(0.06375/12)),A46)*R46</f>
        <v>108955.54468343523</v>
      </c>
      <c r="T46" s="21" t="str">
        <f>IF(G46&gt;P46,"NO POINTS","1 POINT")</f>
        <v>NO POINTS</v>
      </c>
      <c r="U46" s="8" t="str">
        <f>IF(J46&lt;S46,"NO POINTS","1 POINT")</f>
        <v>1 POINT</v>
      </c>
      <c r="V46" s="9" t="str">
        <f>IF(F46&gt;O46,"NO POINTS","1 POINT")</f>
        <v>NO POINTS</v>
      </c>
    </row>
    <row r="47" spans="1:23" x14ac:dyDescent="0.25">
      <c r="A47" s="11">
        <v>44</v>
      </c>
      <c r="B47" s="15">
        <v>-884.91</v>
      </c>
      <c r="C47" s="6">
        <f>PPMT(6.75%/12,A47,180,-100000)</f>
        <v>410.35376392110811</v>
      </c>
      <c r="D47" s="6">
        <f>IPMT(6.75%/12,A47,180,-100000)</f>
        <v>474.55569833291332</v>
      </c>
      <c r="E47" s="6">
        <f>POWER((1+(0.0675/12)),-A47)*D47</f>
        <v>370.7665016022296</v>
      </c>
      <c r="F47" s="6">
        <f t="shared" si="0"/>
        <v>20299.89498291061</v>
      </c>
      <c r="G47" s="6">
        <f>G46-C47</f>
        <v>83955.103717485676</v>
      </c>
      <c r="H47" s="6">
        <f>POWER((1+(0.0675/12)),-A47)*G47</f>
        <v>65593.438676080492</v>
      </c>
      <c r="I47" s="6">
        <f>H47+F47</f>
        <v>85893.333658991105</v>
      </c>
      <c r="J47" s="16">
        <f>POWER((1+(0.0675/12)),A47)*I47</f>
        <v>109937.57731763581</v>
      </c>
      <c r="K47" s="15">
        <v>-864.25</v>
      </c>
      <c r="L47" s="6">
        <f>PPMT(6.375%/12,A47,180,-100000)</f>
        <v>418.20695993536697</v>
      </c>
      <c r="M47" s="6">
        <f>IPMT(6.375%/12,A47,180,-100000)</f>
        <v>446.04340172738904</v>
      </c>
      <c r="N47" s="6">
        <f>POWER((1+(0.06375/12)),-A47)*M47</f>
        <v>353.28848767999256</v>
      </c>
      <c r="O47" s="6">
        <f t="shared" si="1"/>
        <v>20255.289846688636</v>
      </c>
      <c r="P47" s="7">
        <f>P46-L47</f>
        <v>83542.90395345552</v>
      </c>
      <c r="Q47" s="6">
        <f>POWER((1+(0.06375/12)),-A47)*P47</f>
        <v>66170.121741089824</v>
      </c>
      <c r="R47" s="7">
        <f>Q47+O47</f>
        <v>86425.411587778464</v>
      </c>
      <c r="S47" s="16">
        <f>POWER((1+(0.06375/12)),A47)*R47</f>
        <v>109116.16405463062</v>
      </c>
      <c r="T47" s="21" t="str">
        <f>IF(G47&gt;P47,"NO POINTS","1 POINT")</f>
        <v>NO POINTS</v>
      </c>
      <c r="U47" s="8" t="str">
        <f>IF(J47&lt;S47,"NO POINTS","1 POINT")</f>
        <v>1 POINT</v>
      </c>
      <c r="V47" s="9" t="str">
        <f>IF(F47&gt;O47,"NO POINTS","1 POINT")</f>
        <v>NO POINTS</v>
      </c>
    </row>
    <row r="48" spans="1:23" x14ac:dyDescent="0.25">
      <c r="A48" s="11">
        <v>45</v>
      </c>
      <c r="B48" s="15">
        <v>-884.91</v>
      </c>
      <c r="C48" s="6">
        <f>PPMT(6.75%/12,A48,180,-100000)</f>
        <v>412.66200384316437</v>
      </c>
      <c r="D48" s="6">
        <f>IPMT(6.75%/12,A48,180,-100000)</f>
        <v>472.24745841085706</v>
      </c>
      <c r="E48" s="6">
        <f>POWER((1+(0.0675/12)),-A48)*D48</f>
        <v>366.89928408000287</v>
      </c>
      <c r="F48" s="6">
        <f t="shared" si="0"/>
        <v>20666.794266990612</v>
      </c>
      <c r="G48" s="6">
        <f>G47-C48</f>
        <v>83542.441713642518</v>
      </c>
      <c r="H48" s="6">
        <f>POWER((1+(0.0675/12)),-A48)*G48</f>
        <v>64905.933338795752</v>
      </c>
      <c r="I48" s="6">
        <f>H48+F48</f>
        <v>85572.727605786364</v>
      </c>
      <c r="J48" s="16">
        <f>POWER((1+(0.0675/12)),A48)*I48</f>
        <v>110143.31418620434</v>
      </c>
      <c r="K48" s="15">
        <v>-864.25</v>
      </c>
      <c r="L48" s="6">
        <f>PPMT(6.375%/12,A48,180,-100000)</f>
        <v>420.42868441002355</v>
      </c>
      <c r="M48" s="6">
        <f>IPMT(6.375%/12,A48,180,-100000)</f>
        <v>443.82167725273257</v>
      </c>
      <c r="N48" s="6">
        <f>POWER((1+(0.06375/12)),-A48)*M48</f>
        <v>349.67114379811233</v>
      </c>
      <c r="O48" s="6">
        <f t="shared" si="1"/>
        <v>20604.96099048675</v>
      </c>
      <c r="P48" s="7">
        <f>P47-L48</f>
        <v>83122.475269045492</v>
      </c>
      <c r="Q48" s="6">
        <f>POWER((1+(0.06375/12)),-A48)*P48</f>
        <v>65489.209951559409</v>
      </c>
      <c r="R48" s="7">
        <f>Q48+O48</f>
        <v>86094.170942046156</v>
      </c>
      <c r="S48" s="16">
        <f>POWER((1+(0.06375/12)),A48)*R48</f>
        <v>109275.41499176082</v>
      </c>
      <c r="T48" s="21" t="str">
        <f>IF(G48&gt;P48,"NO POINTS","1 POINT")</f>
        <v>NO POINTS</v>
      </c>
      <c r="U48" s="8" t="str">
        <f>IF(J48&lt;S48,"NO POINTS","1 POINT")</f>
        <v>1 POINT</v>
      </c>
      <c r="V48" s="9" t="str">
        <f>IF(F48&gt;O48,"NO POINTS","1 POINT")</f>
        <v>NO POINTS</v>
      </c>
    </row>
    <row r="49" spans="1:22" x14ac:dyDescent="0.25">
      <c r="A49" s="11">
        <v>46</v>
      </c>
      <c r="B49" s="15">
        <v>-884.91</v>
      </c>
      <c r="C49" s="6">
        <f>PPMT(6.75%/12,A49,180,-100000)</f>
        <v>414.98322761478209</v>
      </c>
      <c r="D49" s="6">
        <f>IPMT(6.75%/12,A49,180,-100000)</f>
        <v>469.92623463923911</v>
      </c>
      <c r="E49" s="6">
        <f>POWER((1+(0.0675/12)),-A49)*D49</f>
        <v>363.05369797959088</v>
      </c>
      <c r="F49" s="6">
        <f t="shared" si="0"/>
        <v>21029.847964970202</v>
      </c>
      <c r="G49" s="6">
        <f>G48-C49</f>
        <v>83127.458486027739</v>
      </c>
      <c r="H49" s="6">
        <f>POWER((1+(0.0675/12)),-A49)*G49</f>
        <v>64222.273587611417</v>
      </c>
      <c r="I49" s="6">
        <f>H49+F49</f>
        <v>85252.121552581622</v>
      </c>
      <c r="J49" s="16">
        <f>POWER((1+(0.0675/12)),A49)*I49</f>
        <v>110347.88710088695</v>
      </c>
      <c r="K49" s="15">
        <v>-864.25</v>
      </c>
      <c r="L49" s="6">
        <f>PPMT(6.375%/12,A49,180,-100000)</f>
        <v>422.66221179595175</v>
      </c>
      <c r="M49" s="6">
        <f>IPMT(6.375%/12,A49,180,-100000)</f>
        <v>441.5881498668042</v>
      </c>
      <c r="N49" s="6">
        <f>POWER((1+(0.06375/12)),-A49)*M49</f>
        <v>346.07291550404415</v>
      </c>
      <c r="O49" s="6">
        <f t="shared" si="1"/>
        <v>20951.033905990793</v>
      </c>
      <c r="P49" s="7">
        <f>P48-L49</f>
        <v>82699.813057249543</v>
      </c>
      <c r="Q49" s="6">
        <f>POWER((1+(0.06375/12)),-A49)*P49</f>
        <v>64811.896390323061</v>
      </c>
      <c r="R49" s="7">
        <f>Q49+O49</f>
        <v>85762.930296313862</v>
      </c>
      <c r="S49" s="16">
        <f>POWER((1+(0.06375/12)),A49)*R49</f>
        <v>109433.2784221086</v>
      </c>
      <c r="T49" s="21" t="str">
        <f>IF(G49&gt;P49,"NO POINTS","1 POINT")</f>
        <v>NO POINTS</v>
      </c>
      <c r="U49" s="8" t="str">
        <f>IF(J49&lt;S49,"NO POINTS","1 POINT")</f>
        <v>1 POINT</v>
      </c>
      <c r="V49" s="9" t="str">
        <f>IF(F49&gt;O49,"NO POINTS","1 POINT")</f>
        <v>NO POINTS</v>
      </c>
    </row>
    <row r="50" spans="1:22" x14ac:dyDescent="0.25">
      <c r="A50" s="11">
        <v>47</v>
      </c>
      <c r="B50" s="15">
        <v>-884.91</v>
      </c>
      <c r="C50" s="6">
        <f>PPMT(6.75%/12,A50,180,-100000)</f>
        <v>417.31750827011535</v>
      </c>
      <c r="D50" s="6">
        <f>IPMT(6.75%/12,A50,180,-100000)</f>
        <v>467.59195398390608</v>
      </c>
      <c r="E50" s="6">
        <f>POWER((1+(0.0675/12)),-A50)*D50</f>
        <v>359.2296223048495</v>
      </c>
      <c r="F50" s="6">
        <f t="shared" si="0"/>
        <v>21389.077587275053</v>
      </c>
      <c r="G50" s="6">
        <f>G49-C50</f>
        <v>82710.140977757619</v>
      </c>
      <c r="H50" s="6">
        <f>POWER((1+(0.0675/12)),-A50)*G50</f>
        <v>63542.437912101821</v>
      </c>
      <c r="I50" s="6">
        <f>H50+F50</f>
        <v>84931.515499376867</v>
      </c>
      <c r="J50" s="16">
        <f>POWER((1+(0.0675/12)),A50)*I50</f>
        <v>110551.27645755932</v>
      </c>
      <c r="K50" s="15">
        <v>-864.25</v>
      </c>
      <c r="L50" s="6">
        <f>PPMT(6.375%/12,A50,180,-100000)</f>
        <v>424.90760479611771</v>
      </c>
      <c r="M50" s="6">
        <f>IPMT(6.375%/12,A50,180,-100000)</f>
        <v>439.3427568666383</v>
      </c>
      <c r="N50" s="6">
        <f>POWER((1+(0.06375/12)),-A50)*M50</f>
        <v>342.49370178286983</v>
      </c>
      <c r="O50" s="6">
        <f t="shared" si="1"/>
        <v>21293.527607773663</v>
      </c>
      <c r="P50" s="7">
        <f>P49-L50</f>
        <v>82274.905452453429</v>
      </c>
      <c r="Q50" s="6">
        <f>POWER((1+(0.06375/12)),-A50)*P50</f>
        <v>64138.162042807897</v>
      </c>
      <c r="R50" s="7">
        <f>Q50+O50</f>
        <v>85431.689650581568</v>
      </c>
      <c r="S50" s="16">
        <f>POWER((1+(0.06375/12)),A50)*R50</f>
        <v>109589.73510892995</v>
      </c>
      <c r="T50" s="21" t="str">
        <f>IF(G50&gt;P50,"NO POINTS","1 POINT")</f>
        <v>NO POINTS</v>
      </c>
      <c r="U50" s="8" t="str">
        <f>IF(J50&lt;S50,"NO POINTS","1 POINT")</f>
        <v>1 POINT</v>
      </c>
      <c r="V50" s="9" t="str">
        <f>IF(F50&gt;O50,"NO POINTS","1 POINT")</f>
        <v>NO POINTS</v>
      </c>
    </row>
    <row r="51" spans="1:22" x14ac:dyDescent="0.25">
      <c r="A51" s="11">
        <v>48</v>
      </c>
      <c r="B51" s="15">
        <v>-884.91</v>
      </c>
      <c r="C51" s="6">
        <f>PPMT(6.75%/12,A51,180,-100000)</f>
        <v>419.6649192541347</v>
      </c>
      <c r="D51" s="6">
        <f>IPMT(6.75%/12,A51,180,-100000)</f>
        <v>465.24454299988656</v>
      </c>
      <c r="E51" s="6">
        <f>POWER((1+(0.0675/12)),-A51)*D51</f>
        <v>355.42693673643026</v>
      </c>
      <c r="F51" s="6">
        <f t="shared" si="0"/>
        <v>21744.504524011481</v>
      </c>
      <c r="G51" s="6">
        <f>G50-C51</f>
        <v>82290.476058503482</v>
      </c>
      <c r="H51" s="6">
        <f>POWER((1+(0.0675/12)),-A51)*G51</f>
        <v>62866.40492216064</v>
      </c>
      <c r="I51" s="6">
        <f>H51+F51</f>
        <v>84610.909446172125</v>
      </c>
      <c r="J51" s="16">
        <f>POWER((1+(0.0675/12)),A51)*I51</f>
        <v>110753.46246837896</v>
      </c>
      <c r="K51" s="15">
        <v>-864.25</v>
      </c>
      <c r="L51" s="6">
        <f>PPMT(6.375%/12,A51,180,-100000)</f>
        <v>427.16492644659718</v>
      </c>
      <c r="M51" s="6">
        <f>IPMT(6.375%/12,A51,180,-100000)</f>
        <v>437.08543521615877</v>
      </c>
      <c r="N51" s="6">
        <f>POWER((1+(0.06375/12)),-A51)*M51</f>
        <v>338.93340215347649</v>
      </c>
      <c r="O51" s="6">
        <f t="shared" si="1"/>
        <v>21632.461009927141</v>
      </c>
      <c r="P51" s="7">
        <f>P50-L51</f>
        <v>81847.740526006834</v>
      </c>
      <c r="Q51" s="6">
        <f>POWER((1+(0.06375/12)),-A51)*P51</f>
        <v>63467.987994922107</v>
      </c>
      <c r="R51" s="7">
        <f>Q51+O51</f>
        <v>85100.449004849244</v>
      </c>
      <c r="S51" s="16">
        <f>POWER((1+(0.06375/12)),A51)*R51</f>
        <v>109744.76565024954</v>
      </c>
      <c r="T51" s="21" t="str">
        <f>IF(G51&gt;P51,"NO POINTS","1 POINT")</f>
        <v>NO POINTS</v>
      </c>
      <c r="U51" s="8" t="str">
        <f>IF(J51&lt;S51,"NO POINTS","1 POINT")</f>
        <v>1 POINT</v>
      </c>
      <c r="V51" s="9" t="str">
        <f>IF(F51&gt;O51,"NO POINTS","1 POINT")</f>
        <v>NO POINTS</v>
      </c>
    </row>
    <row r="52" spans="1:22" x14ac:dyDescent="0.25">
      <c r="A52" s="11">
        <v>49</v>
      </c>
      <c r="B52" s="15">
        <v>-884.91</v>
      </c>
      <c r="C52" s="6">
        <f>PPMT(6.75%/12,A52,180,-100000)</f>
        <v>422.02553442493922</v>
      </c>
      <c r="D52" s="6">
        <f>IPMT(6.75%/12,A52,180,-100000)</f>
        <v>462.88392782908215</v>
      </c>
      <c r="E52" s="6">
        <f>POWER((1+(0.0675/12)),-A52)*D52</f>
        <v>351.64552162799617</v>
      </c>
      <c r="F52" s="6">
        <f t="shared" si="0"/>
        <v>22096.150045639479</v>
      </c>
      <c r="G52" s="6">
        <f>G51-C52</f>
        <v>81868.450524078537</v>
      </c>
      <c r="H52" s="6">
        <f>POWER((1+(0.0675/12)),-A52)*G52</f>
        <v>62194.153347327891</v>
      </c>
      <c r="I52" s="6">
        <f>H52+F52</f>
        <v>84290.303392967369</v>
      </c>
      <c r="J52" s="16">
        <f>POWER((1+(0.0675/12)),A52)*I52</f>
        <v>110954.42516033865</v>
      </c>
      <c r="K52" s="15">
        <v>-864.25</v>
      </c>
      <c r="L52" s="6">
        <f>PPMT(6.375%/12,A52,180,-100000)</f>
        <v>429.43424011834475</v>
      </c>
      <c r="M52" s="6">
        <f>IPMT(6.375%/12,A52,180,-100000)</f>
        <v>434.81612154441126</v>
      </c>
      <c r="N52" s="6">
        <f>POWER((1+(0.06375/12)),-A52)*M52</f>
        <v>335.39191666573697</v>
      </c>
      <c r="O52" s="6">
        <f t="shared" si="1"/>
        <v>21967.852926592877</v>
      </c>
      <c r="P52" s="7">
        <f>P51-L52</f>
        <v>81418.306285888495</v>
      </c>
      <c r="Q52" s="6">
        <f>POWER((1+(0.06375/12)),-A52)*P52</f>
        <v>62801.355432524077</v>
      </c>
      <c r="R52" s="7">
        <f>Q52+O52</f>
        <v>84769.20835911695</v>
      </c>
      <c r="S52" s="16">
        <f>POWER((1+(0.06375/12)),A52)*R52</f>
        <v>109898.35047764814</v>
      </c>
      <c r="T52" s="21" t="str">
        <f>IF(G52&gt;P52,"NO POINTS","1 POINT")</f>
        <v>NO POINTS</v>
      </c>
      <c r="U52" s="8" t="str">
        <f>IF(J52&lt;S52,"NO POINTS","1 POINT")</f>
        <v>1 POINT</v>
      </c>
      <c r="V52" s="9" t="str">
        <f>IF(F52&gt;O52,"NO POINTS","1 POINT")</f>
        <v>NO POINTS</v>
      </c>
    </row>
    <row r="53" spans="1:22" x14ac:dyDescent="0.25">
      <c r="A53" s="11">
        <v>50</v>
      </c>
      <c r="B53" s="15">
        <v>-884.91</v>
      </c>
      <c r="C53" s="6">
        <f>PPMT(6.75%/12,A53,180,-100000)</f>
        <v>424.39942805607944</v>
      </c>
      <c r="D53" s="6">
        <f>IPMT(6.75%/12,A53,180,-100000)</f>
        <v>460.51003419794188</v>
      </c>
      <c r="E53" s="6">
        <f>POWER((1+(0.0675/12)),-A53)*D53</f>
        <v>347.88525800245566</v>
      </c>
      <c r="F53" s="6">
        <f t="shared" si="0"/>
        <v>22444.035303641933</v>
      </c>
      <c r="G53" s="6">
        <f>G52-C53</f>
        <v>81444.051096022464</v>
      </c>
      <c r="H53" s="6">
        <f>POWER((1+(0.0675/12)),-A53)*G53</f>
        <v>61525.662036120695</v>
      </c>
      <c r="I53" s="6">
        <f>H53+F53</f>
        <v>83969.697339762628</v>
      </c>
      <c r="J53" s="16">
        <f>POWER((1+(0.0675/12)),A53)*I53</f>
        <v>111154.14437380948</v>
      </c>
      <c r="K53" s="15">
        <v>-864.25</v>
      </c>
      <c r="L53" s="6">
        <f>PPMT(6.375%/12,A53,180,-100000)</f>
        <v>431.71560951897339</v>
      </c>
      <c r="M53" s="6">
        <f>IPMT(6.375%/12,A53,180,-100000)</f>
        <v>432.53475214378267</v>
      </c>
      <c r="N53" s="6">
        <f>POWER((1+(0.06375/12)),-A53)*M53</f>
        <v>331.86914589770259</v>
      </c>
      <c r="O53" s="6">
        <f t="shared" si="1"/>
        <v>22299.722072490578</v>
      </c>
      <c r="P53" s="7">
        <f>P52-L53</f>
        <v>80986.590676369524</v>
      </c>
      <c r="Q53" s="6">
        <f>POWER((1+(0.06375/12)),-A53)*P53</f>
        <v>62138.245640894063</v>
      </c>
      <c r="R53" s="7">
        <f>Q53+O53</f>
        <v>84437.967713384642</v>
      </c>
      <c r="S53" s="16">
        <f>POWER((1+(0.06375/12)),A53)*R53</f>
        <v>110050.46985504168</v>
      </c>
      <c r="T53" s="21" t="str">
        <f>IF(G53&gt;P53,"NO POINTS","1 POINT")</f>
        <v>NO POINTS</v>
      </c>
      <c r="U53" s="8" t="str">
        <f>IF(J53&lt;S53,"NO POINTS","1 POINT")</f>
        <v>1 POINT</v>
      </c>
      <c r="V53" s="9" t="str">
        <f>IF(F53&gt;O53,"NO POINTS","1 POINT")</f>
        <v>NO POINTS</v>
      </c>
    </row>
    <row r="54" spans="1:22" x14ac:dyDescent="0.25">
      <c r="A54" s="11">
        <v>51</v>
      </c>
      <c r="B54" s="15">
        <v>-884.91</v>
      </c>
      <c r="C54" s="6">
        <f>PPMT(6.75%/12,A54,180,-100000)</f>
        <v>426.78667483889495</v>
      </c>
      <c r="D54" s="6">
        <f>IPMT(6.75%/12,A54,180,-100000)</f>
        <v>458.12278741512631</v>
      </c>
      <c r="E54" s="6">
        <f>POWER((1+(0.0675/12)),-A54)*D54</f>
        <v>344.14602754822016</v>
      </c>
      <c r="F54" s="6">
        <f t="shared" si="0"/>
        <v>22788.181331190153</v>
      </c>
      <c r="G54" s="6">
        <f>G53-C54</f>
        <v>81017.264421183572</v>
      </c>
      <c r="H54" s="6">
        <f>POWER((1+(0.0675/12)),-A54)*G54</f>
        <v>60860.909955367737</v>
      </c>
      <c r="I54" s="6">
        <f>H54+F54</f>
        <v>83649.091286557887</v>
      </c>
      <c r="J54" s="16">
        <f>POWER((1+(0.0675/12)),A54)*I54</f>
        <v>111352.59976107326</v>
      </c>
      <c r="K54" s="15">
        <v>-864.25</v>
      </c>
      <c r="L54" s="6">
        <f>PPMT(6.375%/12,A54,180,-100000)</f>
        <v>434.00909869454296</v>
      </c>
      <c r="M54" s="6">
        <f>IPMT(6.375%/12,A54,180,-100000)</f>
        <v>430.24126296821311</v>
      </c>
      <c r="N54" s="6">
        <f>POWER((1+(0.06375/12)),-A54)*M54</f>
        <v>328.36499095281289</v>
      </c>
      <c r="O54" s="6">
        <f t="shared" si="1"/>
        <v>22628.087063443392</v>
      </c>
      <c r="P54" s="7">
        <f>P53-L54</f>
        <v>80552.581577674981</v>
      </c>
      <c r="Q54" s="6">
        <f>POWER((1+(0.06375/12)),-A54)*P54</f>
        <v>61478.640004208944</v>
      </c>
      <c r="R54" s="7">
        <f>Q54+O54</f>
        <v>84106.727067652333</v>
      </c>
      <c r="S54" s="16">
        <f>POWER((1+(0.06375/12)),A54)*R54</f>
        <v>110201.10387745204</v>
      </c>
      <c r="T54" s="21" t="str">
        <f>IF(G54&gt;P54,"NO POINTS","1 POINT")</f>
        <v>NO POINTS</v>
      </c>
      <c r="U54" s="8" t="str">
        <f>IF(J54&lt;S54,"NO POINTS","1 POINT")</f>
        <v>1 POINT</v>
      </c>
      <c r="V54" s="9" t="str">
        <f>IF(F54&gt;O54,"NO POINTS","1 POINT")</f>
        <v>NO POINTS</v>
      </c>
    </row>
    <row r="55" spans="1:22" x14ac:dyDescent="0.25">
      <c r="A55" s="11">
        <v>52</v>
      </c>
      <c r="B55" s="15">
        <v>-884.91</v>
      </c>
      <c r="C55" s="6">
        <f>PPMT(6.75%/12,A55,180,-100000)</f>
        <v>429.18734988486369</v>
      </c>
      <c r="D55" s="6">
        <f>IPMT(6.75%/12,A55,180,-100000)</f>
        <v>455.72211236915763</v>
      </c>
      <c r="E55" s="6">
        <f>POWER((1+(0.0675/12)),-A55)*D55</f>
        <v>340.42771261548143</v>
      </c>
      <c r="F55" s="6">
        <f t="shared" si="0"/>
        <v>23128.609043805634</v>
      </c>
      <c r="G55" s="6">
        <f>G54-C55</f>
        <v>80588.077071298714</v>
      </c>
      <c r="H55" s="6">
        <f>POWER((1+(0.0675/12)),-A55)*G55</f>
        <v>60199.876189547511</v>
      </c>
      <c r="I55" s="6">
        <f>H55+F55</f>
        <v>83328.485233353145</v>
      </c>
      <c r="J55" s="16">
        <f>POWER((1+(0.0675/12)),A55)*I55</f>
        <v>111549.77078484446</v>
      </c>
      <c r="K55" s="15">
        <v>-864.25</v>
      </c>
      <c r="L55" s="6">
        <f>PPMT(6.375%/12,A55,180,-100000)</f>
        <v>436.31477203135768</v>
      </c>
      <c r="M55" s="6">
        <f>IPMT(6.375%/12,A55,180,-100000)</f>
        <v>427.93558963139839</v>
      </c>
      <c r="N55" s="6">
        <f>POWER((1+(0.06375/12)),-A55)*M55</f>
        <v>324.87935345711912</v>
      </c>
      <c r="O55" s="6">
        <f t="shared" si="1"/>
        <v>22952.966416900512</v>
      </c>
      <c r="P55" s="7">
        <f>P54-L55</f>
        <v>80116.266805643623</v>
      </c>
      <c r="Q55" s="6">
        <f>POWER((1+(0.06375/12)),-A55)*P55</f>
        <v>60822.520005019527</v>
      </c>
      <c r="R55" s="7">
        <f>Q55+O55</f>
        <v>83775.486421920039</v>
      </c>
      <c r="S55" s="16">
        <f>POWER((1+(0.06375/12)),A55)*R55</f>
        <v>110350.23246976966</v>
      </c>
      <c r="T55" s="21" t="str">
        <f>IF(G55&gt;P55,"NO POINTS","1 POINT")</f>
        <v>NO POINTS</v>
      </c>
      <c r="U55" s="8" t="str">
        <f>IF(J55&lt;S55,"NO POINTS","1 POINT")</f>
        <v>1 POINT</v>
      </c>
      <c r="V55" s="9" t="str">
        <f>IF(F55&gt;O55,"NO POINTS","1 POINT")</f>
        <v>NO POINTS</v>
      </c>
    </row>
    <row r="56" spans="1:22" x14ac:dyDescent="0.25">
      <c r="A56" s="11">
        <v>53</v>
      </c>
      <c r="B56" s="15">
        <v>-884.91</v>
      </c>
      <c r="C56" s="6">
        <f>PPMT(6.75%/12,A56,180,-100000)</f>
        <v>431.60152872796613</v>
      </c>
      <c r="D56" s="6">
        <f>IPMT(6.75%/12,A56,180,-100000)</f>
        <v>453.30793352605525</v>
      </c>
      <c r="E56" s="6">
        <f>POWER((1+(0.0675/12)),-A56)*D56</f>
        <v>336.73019621250933</v>
      </c>
      <c r="F56" s="6">
        <f t="shared" si="0"/>
        <v>23465.339240018144</v>
      </c>
      <c r="G56" s="6">
        <f>G55-C56</f>
        <v>80156.475542570741</v>
      </c>
      <c r="H56" s="6">
        <f>POWER((1+(0.0675/12)),-A56)*G56</f>
        <v>59542.539940130249</v>
      </c>
      <c r="I56" s="6">
        <f>H56+F56</f>
        <v>83007.879180148389</v>
      </c>
      <c r="J56" s="16">
        <f>POWER((1+(0.0675/12)),A56)*I56</f>
        <v>111745.63671678123</v>
      </c>
      <c r="K56" s="15">
        <v>-864.25</v>
      </c>
      <c r="L56" s="6">
        <f>PPMT(6.375%/12,A56,180,-100000)</f>
        <v>438.63269425777423</v>
      </c>
      <c r="M56" s="6">
        <f>IPMT(6.375%/12,A56,180,-100000)</f>
        <v>425.6176674049816</v>
      </c>
      <c r="N56" s="6">
        <f>POWER((1+(0.06375/12)),-A56)*M56</f>
        <v>321.412135556522</v>
      </c>
      <c r="O56" s="6">
        <f t="shared" si="1"/>
        <v>23274.378552457034</v>
      </c>
      <c r="P56" s="7">
        <f>P55-L56</f>
        <v>79677.634111385851</v>
      </c>
      <c r="Q56" s="6">
        <f>POWER((1+(0.06375/12)),-A56)*P56</f>
        <v>60169.867223730689</v>
      </c>
      <c r="R56" s="7">
        <f>Q56+O56</f>
        <v>83444.245776187716</v>
      </c>
      <c r="S56" s="16">
        <f>POWER((1+(0.06375/12)),A56)*R56</f>
        <v>110497.83538550753</v>
      </c>
      <c r="T56" s="21" t="str">
        <f>IF(G56&gt;P56,"NO POINTS","1 POINT")</f>
        <v>NO POINTS</v>
      </c>
      <c r="U56" s="8" t="str">
        <f>IF(J56&lt;S56,"NO POINTS","1 POINT")</f>
        <v>1 POINT</v>
      </c>
      <c r="V56" s="9" t="str">
        <f>IF(F56&gt;O56,"NO POINTS","1 POINT")</f>
        <v>NO POINTS</v>
      </c>
    </row>
    <row r="57" spans="1:22" x14ac:dyDescent="0.25">
      <c r="A57" s="11">
        <v>54</v>
      </c>
      <c r="B57" s="15">
        <v>-884.91</v>
      </c>
      <c r="C57" s="6">
        <f>PPMT(6.75%/12,A57,180,-100000)</f>
        <v>434.02928732706084</v>
      </c>
      <c r="D57" s="6">
        <f>IPMT(6.75%/12,A57,180,-100000)</f>
        <v>450.88017492696054</v>
      </c>
      <c r="E57" s="6">
        <f>POWER((1+(0.0675/12)),-A57)*D57</f>
        <v>333.05336200197166</v>
      </c>
      <c r="F57" s="6">
        <f t="shared" si="0"/>
        <v>23798.392602020114</v>
      </c>
      <c r="G57" s="6">
        <f>G56-C57</f>
        <v>79722.446255243674</v>
      </c>
      <c r="H57" s="6">
        <f>POWER((1+(0.0675/12)),-A57)*G57</f>
        <v>58888.88052492353</v>
      </c>
      <c r="I57" s="6">
        <f>H57+F57</f>
        <v>82687.273126943648</v>
      </c>
      <c r="J57" s="16">
        <f>POWER((1+(0.0675/12)),A57)*I57</f>
        <v>111940.17663598606</v>
      </c>
      <c r="K57" s="15">
        <v>-864.25</v>
      </c>
      <c r="L57" s="6">
        <f>PPMT(6.375%/12,A57,180,-100000)</f>
        <v>440.96293044601873</v>
      </c>
      <c r="M57" s="6">
        <f>IPMT(6.375%/12,A57,180,-100000)</f>
        <v>423.28743121673722</v>
      </c>
      <c r="N57" s="6">
        <f>POWER((1+(0.06375/12)),-A57)*M57</f>
        <v>317.96323991402591</v>
      </c>
      <c r="O57" s="6">
        <f t="shared" si="1"/>
        <v>23592.341792371059</v>
      </c>
      <c r="P57" s="7">
        <f>P56-L57</f>
        <v>79236.671180939826</v>
      </c>
      <c r="Q57" s="6">
        <f>POWER((1+(0.06375/12)),-A57)*P57</f>
        <v>59520.663338084356</v>
      </c>
      <c r="R57" s="7">
        <f>Q57+O57</f>
        <v>83113.005130455422</v>
      </c>
      <c r="S57" s="16">
        <f>POWER((1+(0.06375/12)),A57)*R57</f>
        <v>110643.89220554705</v>
      </c>
      <c r="T57" s="21" t="str">
        <f>IF(G57&gt;P57,"NO POINTS","1 POINT")</f>
        <v>NO POINTS</v>
      </c>
      <c r="U57" s="8" t="str">
        <f>IF(J57&lt;S57,"NO POINTS","1 POINT")</f>
        <v>1 POINT</v>
      </c>
      <c r="V57" s="9" t="str">
        <f>IF(F57&gt;O57,"NO POINTS","1 POINT")</f>
        <v>NO POINTS</v>
      </c>
    </row>
    <row r="58" spans="1:22" x14ac:dyDescent="0.25">
      <c r="A58" s="11">
        <v>55</v>
      </c>
      <c r="B58" s="15">
        <v>-884.91</v>
      </c>
      <c r="C58" s="6">
        <f>PPMT(6.75%/12,A58,180,-100000)</f>
        <v>436.47070206827561</v>
      </c>
      <c r="D58" s="6">
        <f>IPMT(6.75%/12,A58,180,-100000)</f>
        <v>448.43876018574582</v>
      </c>
      <c r="E58" s="6">
        <f>POWER((1+(0.0675/12)),-A58)*D58</f>
        <v>329.39709429727282</v>
      </c>
      <c r="F58" s="6">
        <f t="shared" si="0"/>
        <v>24127.789696317388</v>
      </c>
      <c r="G58" s="6">
        <f>G57-C58</f>
        <v>79285.975553175405</v>
      </c>
      <c r="H58" s="6">
        <f>POWER((1+(0.0675/12)),-A58)*G58</f>
        <v>58238.877377421522</v>
      </c>
      <c r="I58" s="6">
        <f>H58+F58</f>
        <v>82366.667073738907</v>
      </c>
      <c r="J58" s="16">
        <f>POWER((1+(0.0675/12)),A58)*I58</f>
        <v>112133.3694274952</v>
      </c>
      <c r="K58" s="15">
        <v>-864.25</v>
      </c>
      <c r="L58" s="6">
        <f>PPMT(6.375%/12,A58,180,-100000)</f>
        <v>443.3055460140132</v>
      </c>
      <c r="M58" s="6">
        <f>IPMT(6.375%/12,A58,180,-100000)</f>
        <v>420.94481564874286</v>
      </c>
      <c r="N58" s="6">
        <f>POWER((1+(0.06375/12)),-A58)*M58</f>
        <v>314.53256970700471</v>
      </c>
      <c r="O58" s="6">
        <f t="shared" si="1"/>
        <v>23906.874362078062</v>
      </c>
      <c r="P58" s="7">
        <f>P57-L58</f>
        <v>78793.365634925809</v>
      </c>
      <c r="Q58" s="6">
        <f>POWER((1+(0.06375/12)),-A58)*P58</f>
        <v>58874.89012264504</v>
      </c>
      <c r="R58" s="7">
        <f>Q58+O58</f>
        <v>82781.764484723099</v>
      </c>
      <c r="S58" s="16">
        <f>POWER((1+(0.06375/12)),A58)*R58</f>
        <v>110788.38233687497</v>
      </c>
      <c r="T58" s="21" t="str">
        <f>IF(G58&gt;P58,"NO POINTS","1 POINT")</f>
        <v>NO POINTS</v>
      </c>
      <c r="U58" s="8" t="str">
        <f>IF(J58&lt;S58,"NO POINTS","1 POINT")</f>
        <v>1 POINT</v>
      </c>
      <c r="V58" s="9" t="str">
        <f>IF(F58&gt;O58,"NO POINTS","1 POINT")</f>
        <v>NO POINTS</v>
      </c>
    </row>
    <row r="59" spans="1:22" x14ac:dyDescent="0.25">
      <c r="A59" s="11">
        <v>56</v>
      </c>
      <c r="B59" s="15">
        <v>-884.91</v>
      </c>
      <c r="C59" s="6">
        <f>PPMT(6.75%/12,A59,180,-100000)</f>
        <v>438.92584976740966</v>
      </c>
      <c r="D59" s="6">
        <f>IPMT(6.75%/12,A59,180,-100000)</f>
        <v>445.98361248661172</v>
      </c>
      <c r="E59" s="6">
        <f>POWER((1+(0.0675/12)),-A59)*D59</f>
        <v>325.76127805891463</v>
      </c>
      <c r="F59" s="6">
        <f t="shared" si="0"/>
        <v>24453.550974376303</v>
      </c>
      <c r="G59" s="6">
        <f>G58-C59</f>
        <v>78847.049703407989</v>
      </c>
      <c r="H59" s="6">
        <f>POWER((1+(0.0675/12)),-A59)*G59</f>
        <v>57592.51004615784</v>
      </c>
      <c r="I59" s="6">
        <f>H59+F59</f>
        <v>82046.061020534136</v>
      </c>
      <c r="J59" s="16">
        <f>POWER((1+(0.0675/12)),A59)*I59</f>
        <v>112325.19378075744</v>
      </c>
      <c r="K59" s="15">
        <v>-864.25</v>
      </c>
      <c r="L59" s="6">
        <f>PPMT(6.375%/12,A59,180,-100000)</f>
        <v>445.66060672721267</v>
      </c>
      <c r="M59" s="6">
        <f>IPMT(6.375%/12,A59,180,-100000)</f>
        <v>418.58975493554334</v>
      </c>
      <c r="N59" s="6">
        <f>POWER((1+(0.06375/12)),-A59)*M59</f>
        <v>311.12002862448418</v>
      </c>
      <c r="O59" s="6">
        <f t="shared" si="1"/>
        <v>24217.994390702548</v>
      </c>
      <c r="P59" s="7">
        <f>P58-L59</f>
        <v>78347.705028198601</v>
      </c>
      <c r="Q59" s="6">
        <f>POWER((1+(0.06375/12)),-A59)*P59</f>
        <v>58232.529448288253</v>
      </c>
      <c r="R59" s="7">
        <f>Q59+O59</f>
        <v>82450.523838990805</v>
      </c>
      <c r="S59" s="16">
        <f>POWER((1+(0.06375/12)),A59)*R59</f>
        <v>110931.28501131242</v>
      </c>
      <c r="T59" s="21" t="str">
        <f>IF(G59&gt;P59,"NO POINTS","1 POINT")</f>
        <v>NO POINTS</v>
      </c>
      <c r="U59" s="8" t="str">
        <f>IF(J59&lt;S59,"NO POINTS","1 POINT")</f>
        <v>1 POINT</v>
      </c>
      <c r="V59" s="9" t="str">
        <f>IF(F59&gt;O59,"NO POINTS","1 POINT")</f>
        <v>NO POINTS</v>
      </c>
    </row>
    <row r="60" spans="1:22" x14ac:dyDescent="0.25">
      <c r="A60" s="11">
        <v>57</v>
      </c>
      <c r="B60" s="15">
        <v>-884.91</v>
      </c>
      <c r="C60" s="6">
        <f>PPMT(6.75%/12,A60,180,-100000)</f>
        <v>441.39480767235136</v>
      </c>
      <c r="D60" s="6">
        <f>IPMT(6.75%/12,A60,180,-100000)</f>
        <v>443.51465458167007</v>
      </c>
      <c r="E60" s="6">
        <f>POWER((1+(0.0675/12)),-A60)*D60</f>
        <v>322.14579889087679</v>
      </c>
      <c r="F60" s="6">
        <f t="shared" si="0"/>
        <v>24775.69677326718</v>
      </c>
      <c r="G60" s="6">
        <f>G59-C60</f>
        <v>78405.654895735643</v>
      </c>
      <c r="H60" s="6">
        <f>POWER((1+(0.0675/12)),-A60)*G60</f>
        <v>56949.758194062233</v>
      </c>
      <c r="I60" s="6">
        <f>H60+F60</f>
        <v>81725.45496732941</v>
      </c>
      <c r="J60" s="16">
        <f>POWER((1+(0.0675/12)),A60)*I60</f>
        <v>112515.62818810187</v>
      </c>
      <c r="K60" s="15">
        <v>-864.25</v>
      </c>
      <c r="L60" s="6">
        <f>PPMT(6.375%/12,A60,180,-100000)</f>
        <v>448.02817870045095</v>
      </c>
      <c r="M60" s="6">
        <f>IPMT(6.375%/12,A60,180,-100000)</f>
        <v>416.22218296230517</v>
      </c>
      <c r="N60" s="6">
        <f>POWER((1+(0.06375/12)),-A60)*M60</f>
        <v>307.72552086443909</v>
      </c>
      <c r="O60" s="6">
        <f t="shared" si="1"/>
        <v>24525.719911566986</v>
      </c>
      <c r="P60" s="7">
        <f>P59-L60</f>
        <v>77899.676849498152</v>
      </c>
      <c r="Q60" s="6">
        <f>POWER((1+(0.06375/12)),-A60)*P60</f>
        <v>57593.563281691509</v>
      </c>
      <c r="R60" s="7">
        <f>Q60+O60</f>
        <v>82119.283193258496</v>
      </c>
      <c r="S60" s="16">
        <f>POWER((1+(0.06375/12)),A60)*R60</f>
        <v>111072.57928423457</v>
      </c>
      <c r="T60" s="21" t="str">
        <f>IF(G60&gt;P60,"NO POINTS","1 POINT")</f>
        <v>NO POINTS</v>
      </c>
      <c r="U60" s="8" t="str">
        <f>IF(J60&lt;S60,"NO POINTS","1 POINT")</f>
        <v>1 POINT</v>
      </c>
      <c r="V60" s="9" t="str">
        <f>IF(F60&gt;O60,"NO POINTS","1 POINT")</f>
        <v>NO POINTS</v>
      </c>
    </row>
    <row r="61" spans="1:22" x14ac:dyDescent="0.25">
      <c r="A61" s="11">
        <v>58</v>
      </c>
      <c r="B61" s="15">
        <v>-884.91</v>
      </c>
      <c r="C61" s="6">
        <f>PPMT(6.75%/12,A61,180,-100000)</f>
        <v>443.87765346550827</v>
      </c>
      <c r="D61" s="6">
        <f>IPMT(6.75%/12,A61,180,-100000)</f>
        <v>441.03180878851305</v>
      </c>
      <c r="E61" s="6">
        <f>POWER((1+(0.0675/12)),-A61)*D61</f>
        <v>318.55054303701689</v>
      </c>
      <c r="F61" s="6">
        <f t="shared" si="0"/>
        <v>25094.247316304198</v>
      </c>
      <c r="G61" s="6">
        <f>G60-C61</f>
        <v>77961.777242270138</v>
      </c>
      <c r="H61" s="6">
        <f>POWER((1+(0.0675/12)),-A61)*G61</f>
        <v>56310.601597820481</v>
      </c>
      <c r="I61" s="6">
        <f>H61+F61</f>
        <v>81404.848914124683</v>
      </c>
      <c r="J61" s="16">
        <f>POWER((1+(0.0675/12)),A61)*I61</f>
        <v>112704.65094319446</v>
      </c>
      <c r="K61" s="15">
        <v>-864.25</v>
      </c>
      <c r="L61" s="6">
        <f>PPMT(6.375%/12,A61,180,-100000)</f>
        <v>450.40832839979714</v>
      </c>
      <c r="M61" s="6">
        <f>IPMT(6.375%/12,A61,180,-100000)</f>
        <v>413.84203326295898</v>
      </c>
      <c r="N61" s="6">
        <f>POWER((1+(0.06375/12)),-A61)*M61</f>
        <v>304.34895113110224</v>
      </c>
      <c r="O61" s="6">
        <f t="shared" si="1"/>
        <v>24830.068862698088</v>
      </c>
      <c r="P61" s="7">
        <f>P60-L61</f>
        <v>77449.268521098347</v>
      </c>
      <c r="Q61" s="6">
        <f>POWER((1+(0.06375/12)),-A61)*P61</f>
        <v>56957.973684828103</v>
      </c>
      <c r="R61" s="7">
        <f>Q61+O61</f>
        <v>81788.042547526187</v>
      </c>
      <c r="S61" s="16">
        <f>POWER((1+(0.06375/12)),A61)*R61</f>
        <v>111212.24403328224</v>
      </c>
      <c r="T61" s="21" t="str">
        <f>IF(G61&gt;P61,"NO POINTS","1 POINT")</f>
        <v>NO POINTS</v>
      </c>
      <c r="U61" s="8" t="str">
        <f>IF(J61&lt;S61,"NO POINTS","1 POINT")</f>
        <v>1 POINT</v>
      </c>
      <c r="V61" s="9" t="str">
        <f>IF(F61&gt;O61,"NO POINTS","1 POINT")</f>
        <v>NO POINTS</v>
      </c>
    </row>
    <row r="62" spans="1:22" x14ac:dyDescent="0.25">
      <c r="A62" s="11">
        <v>59</v>
      </c>
      <c r="B62" s="15">
        <v>-884.91</v>
      </c>
      <c r="C62" s="6">
        <f>PPMT(6.75%/12,A62,180,-100000)</f>
        <v>446.37446526625178</v>
      </c>
      <c r="D62" s="6">
        <f>IPMT(6.75%/12,A62,180,-100000)</f>
        <v>438.53499698776966</v>
      </c>
      <c r="E62" s="6">
        <f>POWER((1+(0.0675/12)),-A62)*D62</f>
        <v>314.97539737749184</v>
      </c>
      <c r="F62" s="6">
        <f t="shared" si="0"/>
        <v>25409.222713681691</v>
      </c>
      <c r="G62" s="6">
        <f>G61-C62</f>
        <v>77515.402777003881</v>
      </c>
      <c r="H62" s="6">
        <f>POWER((1+(0.0675/12)),-A62)*G62</f>
        <v>55675.020147238232</v>
      </c>
      <c r="I62" s="6">
        <f>H62+F62</f>
        <v>81084.242860919927</v>
      </c>
      <c r="J62" s="16">
        <f>POWER((1+(0.0675/12)),A62)*I62</f>
        <v>112892.24013948366</v>
      </c>
      <c r="K62" s="15">
        <v>-864.25</v>
      </c>
      <c r="L62" s="6">
        <f>PPMT(6.375%/12,A62,180,-100000)</f>
        <v>452.80112264442101</v>
      </c>
      <c r="M62" s="6">
        <f>IPMT(6.375%/12,A62,180,-100000)</f>
        <v>411.44923901833494</v>
      </c>
      <c r="N62" s="6">
        <f>POWER((1+(0.06375/12)),-A62)*M62</f>
        <v>300.99022463229022</v>
      </c>
      <c r="O62" s="6">
        <f t="shared" si="1"/>
        <v>25131.059087330377</v>
      </c>
      <c r="P62" s="7">
        <f>P61-L62</f>
        <v>76996.467398453926</v>
      </c>
      <c r="Q62" s="6">
        <f>POWER((1+(0.06375/12)),-A62)*P62</f>
        <v>56325.742814463512</v>
      </c>
      <c r="R62" s="7">
        <f>Q62+O62</f>
        <v>81456.801901793893</v>
      </c>
      <c r="S62" s="16">
        <f>POWER((1+(0.06375/12)),A62)*R62</f>
        <v>111350.25795706466</v>
      </c>
      <c r="T62" s="21" t="str">
        <f>IF(G62&gt;P62,"NO POINTS","1 POINT")</f>
        <v>NO POINTS</v>
      </c>
      <c r="U62" s="8" t="str">
        <f>IF(J62&lt;S62,"NO POINTS","1 POINT")</f>
        <v>1 POINT</v>
      </c>
      <c r="V62" s="9" t="str">
        <f>IF(F62&gt;O62,"NO POINTS","1 POINT")</f>
        <v>NO POINTS</v>
      </c>
    </row>
    <row r="63" spans="1:22" x14ac:dyDescent="0.25">
      <c r="A63" s="11">
        <v>60</v>
      </c>
      <c r="B63" s="15">
        <v>-884.91</v>
      </c>
      <c r="C63" s="6">
        <f>PPMT(6.75%/12,A63,180,-100000)</f>
        <v>448.88532163337447</v>
      </c>
      <c r="D63" s="6">
        <f>IPMT(6.75%/12,A63,180,-100000)</f>
        <v>436.0241406206469</v>
      </c>
      <c r="E63" s="6">
        <f>POWER((1+(0.0675/12)),-A63)*D63</f>
        <v>311.42024942519828</v>
      </c>
      <c r="F63" s="6">
        <f t="shared" si="0"/>
        <v>25720.64296310689</v>
      </c>
      <c r="G63" s="6">
        <f>G62-C63</f>
        <v>77066.5174553705</v>
      </c>
      <c r="H63" s="6">
        <f>POWER((1+(0.0675/12)),-A63)*G63</f>
        <v>55042.993844608267</v>
      </c>
      <c r="I63" s="6">
        <f>H63+F63</f>
        <v>80763.636807715156</v>
      </c>
      <c r="J63" s="16">
        <f>POWER((1+(0.0675/12)),A63)*I63</f>
        <v>113078.37366863489</v>
      </c>
      <c r="K63" s="15">
        <v>-864.25</v>
      </c>
      <c r="L63" s="6">
        <f>PPMT(6.375%/12,A63,180,-100000)</f>
        <v>455.20662860846943</v>
      </c>
      <c r="M63" s="6">
        <f>IPMT(6.375%/12,A63,180,-100000)</f>
        <v>409.04373305428652</v>
      </c>
      <c r="N63" s="6">
        <f>POWER((1+(0.06375/12)),-A63)*M63</f>
        <v>297.6492470767422</v>
      </c>
      <c r="O63" s="6">
        <f t="shared" si="1"/>
        <v>25428.708334407118</v>
      </c>
      <c r="P63" s="7">
        <f>P62-L63</f>
        <v>76541.260769845452</v>
      </c>
      <c r="Q63" s="6">
        <f>POWER((1+(0.06375/12)),-A63)*P63</f>
        <v>55696.852921654448</v>
      </c>
      <c r="R63" s="7">
        <f>Q63+O63</f>
        <v>81125.56125606157</v>
      </c>
      <c r="S63" s="16">
        <f>POWER((1+(0.06375/12)),A63)*R63</f>
        <v>111486.59957385309</v>
      </c>
      <c r="T63" s="21" t="str">
        <f>IF(G63&gt;P63,"NO POINTS","1 POINT")</f>
        <v>NO POINTS</v>
      </c>
      <c r="U63" s="8" t="str">
        <f>IF(J63&lt;S63,"NO POINTS","1 POINT")</f>
        <v>1 POINT</v>
      </c>
      <c r="V63" s="9" t="str">
        <f>IF(F63&gt;O63,"NO POINTS","1 POINT")</f>
        <v>NO POINTS</v>
      </c>
    </row>
    <row r="64" spans="1:22" x14ac:dyDescent="0.25">
      <c r="A64" s="11">
        <v>61</v>
      </c>
      <c r="B64" s="15">
        <v>-884.91</v>
      </c>
      <c r="C64" s="6">
        <f>PPMT(6.75%/12,A64,180,-100000)</f>
        <v>451.41030156756221</v>
      </c>
      <c r="D64" s="6">
        <f>IPMT(6.75%/12,A64,180,-100000)</f>
        <v>433.49916068645911</v>
      </c>
      <c r="E64" s="6">
        <f>POWER((1+(0.0675/12)),-A64)*D64</f>
        <v>307.88498732223405</v>
      </c>
      <c r="F64" s="6">
        <f t="shared" si="0"/>
        <v>26028.527950429125</v>
      </c>
      <c r="G64" s="6">
        <f>G63-C64</f>
        <v>76615.107153802935</v>
      </c>
      <c r="H64" s="6">
        <f>POWER((1+(0.0675/12)),-A64)*G64</f>
        <v>54414.502804081298</v>
      </c>
      <c r="I64" s="6">
        <f>H64+F64</f>
        <v>80443.03075451043</v>
      </c>
      <c r="J64" s="16">
        <f>POWER((1+(0.0675/12)),A64)*I64</f>
        <v>113263.02921895339</v>
      </c>
      <c r="K64" s="15">
        <v>-864.25</v>
      </c>
      <c r="L64" s="6">
        <f>PPMT(6.375%/12,A64,180,-100000)</f>
        <v>457.62491382295201</v>
      </c>
      <c r="M64" s="6">
        <f>IPMT(6.375%/12,A64,180,-100000)</f>
        <v>406.625447839804</v>
      </c>
      <c r="N64" s="6">
        <f>POWER((1+(0.06375/12)),-A64)*M64</f>
        <v>294.32592467147208</v>
      </c>
      <c r="O64" s="6">
        <f t="shared" si="1"/>
        <v>25723.034259078591</v>
      </c>
      <c r="P64" s="7">
        <f>P63-L64</f>
        <v>76083.635856022505</v>
      </c>
      <c r="Q64" s="6">
        <f>POWER((1+(0.06375/12)),-A64)*P64</f>
        <v>55071.286351250681</v>
      </c>
      <c r="R64" s="7">
        <f>Q64+O64</f>
        <v>80794.320610329276</v>
      </c>
      <c r="S64" s="16">
        <f>POWER((1+(0.06375/12)),A64)*R64</f>
        <v>111621.24722026625</v>
      </c>
      <c r="T64" s="21" t="str">
        <f>IF(G64&gt;P64,"NO POINTS","1 POINT")</f>
        <v>NO POINTS</v>
      </c>
      <c r="U64" s="8" t="str">
        <f>IF(J64&lt;S64,"NO POINTS","1 POINT")</f>
        <v>1 POINT</v>
      </c>
      <c r="V64" s="9" t="str">
        <f>IF(F64&gt;O64,"NO POINTS","1 POINT")</f>
        <v>NO POINTS</v>
      </c>
    </row>
    <row r="65" spans="1:22" x14ac:dyDescent="0.25">
      <c r="A65" s="11">
        <v>62</v>
      </c>
      <c r="B65" s="15">
        <v>-884.91</v>
      </c>
      <c r="C65" s="6">
        <f>PPMT(6.75%/12,A65,180,-100000)</f>
        <v>453.94948451387967</v>
      </c>
      <c r="D65" s="6">
        <f>IPMT(6.75%/12,A65,180,-100000)</f>
        <v>430.95997774014154</v>
      </c>
      <c r="E65" s="6">
        <f>POWER((1+(0.0675/12)),-A65)*D65</f>
        <v>304.36949983637771</v>
      </c>
      <c r="F65" s="6">
        <f t="shared" si="0"/>
        <v>26332.897450265504</v>
      </c>
      <c r="G65" s="6">
        <f>G64-C65</f>
        <v>76161.157669289052</v>
      </c>
      <c r="H65" s="6">
        <f>POWER((1+(0.0675/12)),-A65)*G65</f>
        <v>53789.527251040177</v>
      </c>
      <c r="I65" s="6">
        <f>H65+F65</f>
        <v>80122.424701305688</v>
      </c>
      <c r="J65" s="16">
        <f>POWER((1+(0.0675/12)),A65)*I65</f>
        <v>113446.18427379613</v>
      </c>
      <c r="K65" s="15">
        <v>-864.25</v>
      </c>
      <c r="L65" s="6">
        <f>PPMT(6.375%/12,A65,180,-100000)</f>
        <v>460.05604617763646</v>
      </c>
      <c r="M65" s="6">
        <f>IPMT(6.375%/12,A65,180,-100000)</f>
        <v>404.19431548511966</v>
      </c>
      <c r="N65" s="6">
        <f>POWER((1+(0.06375/12)),-A65)*M65</f>
        <v>291.02016411913644</v>
      </c>
      <c r="O65" s="6">
        <f t="shared" si="1"/>
        <v>26014.054423197729</v>
      </c>
      <c r="P65" s="7">
        <f>P64-L65</f>
        <v>75623.579809844872</v>
      </c>
      <c r="Q65" s="6">
        <f>POWER((1+(0.06375/12)),-A65)*P65</f>
        <v>54449.025541399249</v>
      </c>
      <c r="R65" s="7">
        <f>Q65+O65</f>
        <v>80463.079964596982</v>
      </c>
      <c r="S65" s="16">
        <f>POWER((1+(0.06375/12)),A65)*R65</f>
        <v>111754.17904994628</v>
      </c>
      <c r="T65" s="21" t="str">
        <f>IF(G65&gt;P65,"NO POINTS","1 POINT")</f>
        <v>NO POINTS</v>
      </c>
      <c r="U65" s="8" t="str">
        <f>IF(J65&lt;S65,"NO POINTS","1 POINT")</f>
        <v>1 POINT</v>
      </c>
      <c r="V65" s="9" t="str">
        <f>IF(F65&gt;O65,"NO POINTS","1 POINT")</f>
        <v>NO POINTS</v>
      </c>
    </row>
    <row r="66" spans="1:22" x14ac:dyDescent="0.25">
      <c r="A66" s="11">
        <v>63</v>
      </c>
      <c r="B66" s="15">
        <v>-884.91</v>
      </c>
      <c r="C66" s="6">
        <f>PPMT(6.75%/12,A66,180,-100000)</f>
        <v>456.5029503642703</v>
      </c>
      <c r="D66" s="6">
        <f>IPMT(6.75%/12,A66,180,-100000)</f>
        <v>428.40651188975107</v>
      </c>
      <c r="E66" s="6">
        <f>POWER((1+(0.0675/12)),-A66)*D66</f>
        <v>300.87367635758966</v>
      </c>
      <c r="F66" s="6">
        <f t="shared" si="0"/>
        <v>26633.771126623094</v>
      </c>
      <c r="G66" s="6">
        <f>G65-C66</f>
        <v>75704.654718924779</v>
      </c>
      <c r="H66" s="6">
        <f>POWER((1+(0.0675/12)),-A66)*G66</f>
        <v>53168.047521477842</v>
      </c>
      <c r="I66" s="6">
        <f>H66+F66</f>
        <v>79801.818648100932</v>
      </c>
      <c r="J66" s="16">
        <f>POWER((1+(0.0675/12)),A66)*I66</f>
        <v>113627.81610997196</v>
      </c>
      <c r="K66" s="15">
        <v>-864.25</v>
      </c>
      <c r="L66" s="6">
        <f>PPMT(6.375%/12,A66,180,-100000)</f>
        <v>462.50009392295522</v>
      </c>
      <c r="M66" s="6">
        <f>IPMT(6.375%/12,A66,180,-100000)</f>
        <v>401.7502677398009</v>
      </c>
      <c r="N66" s="6">
        <f>POWER((1+(0.06375/12)),-A66)*M66</f>
        <v>287.73187261541409</v>
      </c>
      <c r="O66" s="6">
        <f t="shared" si="1"/>
        <v>26301.786295813145</v>
      </c>
      <c r="P66" s="7">
        <f>P65-L66</f>
        <v>75161.079715921922</v>
      </c>
      <c r="Q66" s="6">
        <f>POWER((1+(0.06375/12)),-A66)*P66</f>
        <v>53830.053023051521</v>
      </c>
      <c r="R66" s="7">
        <f>Q66+O66</f>
        <v>80131.839318864659</v>
      </c>
      <c r="S66" s="16">
        <f>POWER((1+(0.06375/12)),A66)*R66</f>
        <v>111885.37303222615</v>
      </c>
      <c r="T66" s="21" t="str">
        <f>IF(G66&gt;P66,"NO POINTS","1 POINT")</f>
        <v>NO POINTS</v>
      </c>
      <c r="U66" s="8" t="str">
        <f>IF(J66&lt;S66,"NO POINTS","1 POINT")</f>
        <v>1 POINT</v>
      </c>
      <c r="V66" s="9" t="str">
        <f>IF(F66&gt;O66,"NO POINTS","1 POINT")</f>
        <v>NO POINTS</v>
      </c>
    </row>
    <row r="67" spans="1:22" x14ac:dyDescent="0.25">
      <c r="A67" s="11">
        <v>64</v>
      </c>
      <c r="B67" s="15">
        <v>-884.91</v>
      </c>
      <c r="C67" s="6">
        <f>PPMT(6.75%/12,A67,180,-100000)</f>
        <v>459.07077946006933</v>
      </c>
      <c r="D67" s="6">
        <f>IPMT(6.75%/12,A67,180,-100000)</f>
        <v>425.83868279395199</v>
      </c>
      <c r="E67" s="6">
        <f>POWER((1+(0.0675/12)),-A67)*D67</f>
        <v>297.39740689453112</v>
      </c>
      <c r="F67" s="6">
        <f t="shared" si="0"/>
        <v>26931.168533517626</v>
      </c>
      <c r="G67" s="6">
        <f>G66-C67</f>
        <v>75245.583939464705</v>
      </c>
      <c r="H67" s="6">
        <f>POWER((1+(0.0675/12)),-A67)*G67</f>
        <v>52550.044061378547</v>
      </c>
      <c r="I67" s="6">
        <f>H67+F67</f>
        <v>79481.212594896177</v>
      </c>
      <c r="J67" s="16">
        <f>POWER((1+(0.0675/12)),A67)*I67</f>
        <v>113807.90179613048</v>
      </c>
      <c r="K67" s="15">
        <v>-864.25</v>
      </c>
      <c r="L67" s="6">
        <f>PPMT(6.375%/12,A67,180,-100000)</f>
        <v>464.95712567192089</v>
      </c>
      <c r="M67" s="6">
        <f>IPMT(6.375%/12,A67,180,-100000)</f>
        <v>399.29323599083517</v>
      </c>
      <c r="N67" s="6">
        <f>POWER((1+(0.06375/12)),-A67)*M67</f>
        <v>284.46095784640215</v>
      </c>
      <c r="O67" s="6">
        <f t="shared" si="1"/>
        <v>26586.247253659545</v>
      </c>
      <c r="P67" s="7">
        <f>P66-L67</f>
        <v>74696.122590250001</v>
      </c>
      <c r="Q67" s="6">
        <f>POWER((1+(0.06375/12)),-A67)*P67</f>
        <v>53214.351419472812</v>
      </c>
      <c r="R67" s="7">
        <f>Q67+O67</f>
        <v>79800.598673132365</v>
      </c>
      <c r="S67" s="16">
        <f>POWER((1+(0.06375/12)),A67)*R67</f>
        <v>112014.80695078796</v>
      </c>
      <c r="T67" s="21" t="str">
        <f>IF(G67&gt;P67,"NO POINTS","1 POINT")</f>
        <v>NO POINTS</v>
      </c>
      <c r="U67" s="8" t="str">
        <f>IF(J67&lt;S67,"NO POINTS","1 POINT")</f>
        <v>1 POINT</v>
      </c>
      <c r="V67" s="9" t="str">
        <f>IF(F67&gt;O67,"NO POINTS","1 POINT")</f>
        <v>NO POINTS</v>
      </c>
    </row>
    <row r="68" spans="1:22" x14ac:dyDescent="0.25">
      <c r="A68" s="11">
        <v>65</v>
      </c>
      <c r="B68" s="15">
        <v>-884.91</v>
      </c>
      <c r="C68" s="6">
        <f>PPMT(6.75%/12,A68,180,-100000)</f>
        <v>461.65305259453214</v>
      </c>
      <c r="D68" s="6">
        <f>IPMT(6.75%/12,A68,180,-100000)</f>
        <v>423.25640965948912</v>
      </c>
      <c r="E68" s="6">
        <f>POWER((1+(0.0675/12)),-A68)*D68</f>
        <v>293.94058207110453</v>
      </c>
      <c r="F68" s="6">
        <f t="shared" si="0"/>
        <v>27225.10911558873</v>
      </c>
      <c r="G68" s="6">
        <f>G67-C68</f>
        <v>74783.930886870177</v>
      </c>
      <c r="H68" s="6">
        <f>POWER((1+(0.0675/12)),-A68)*G68</f>
        <v>51935.497426102709</v>
      </c>
      <c r="I68" s="6">
        <f>H68+F68</f>
        <v>79160.606541691435</v>
      </c>
      <c r="J68" s="16">
        <f>POWER((1+(0.0675/12)),A68)*I68</f>
        <v>113986.41819113918</v>
      </c>
      <c r="K68" s="15">
        <v>-864.25</v>
      </c>
      <c r="L68" s="6">
        <f>PPMT(6.375%/12,A68,180,-100000)</f>
        <v>467.42721040205288</v>
      </c>
      <c r="M68" s="6">
        <f>IPMT(6.375%/12,A68,180,-100000)</f>
        <v>396.82315126070307</v>
      </c>
      <c r="N68" s="6">
        <f>POWER((1+(0.06375/12)),-A68)*M68</f>
        <v>281.20732798602353</v>
      </c>
      <c r="O68" s="6">
        <f t="shared" si="1"/>
        <v>26867.454581645568</v>
      </c>
      <c r="P68" s="7">
        <f>P67-L68</f>
        <v>74228.695379847952</v>
      </c>
      <c r="Q68" s="6">
        <f>POWER((1+(0.06375/12)),-A68)*P68</f>
        <v>52601.903445754491</v>
      </c>
      <c r="R68" s="7">
        <f>Q68+O68</f>
        <v>79469.358027400056</v>
      </c>
      <c r="S68" s="16">
        <f>POWER((1+(0.06375/12)),A68)*R68</f>
        <v>112142.45840231195</v>
      </c>
      <c r="T68" s="21" t="str">
        <f>IF(G68&gt;P68,"NO POINTS","1 POINT")</f>
        <v>NO POINTS</v>
      </c>
      <c r="U68" s="8" t="str">
        <f>IF(J68&lt;S68,"NO POINTS","1 POINT")</f>
        <v>1 POINT</v>
      </c>
      <c r="V68" s="9" t="str">
        <f>IF(F68&gt;O68,"NO POINTS","1 POINT")</f>
        <v>NO POINTS</v>
      </c>
    </row>
    <row r="69" spans="1:22" x14ac:dyDescent="0.25">
      <c r="A69" s="11">
        <v>66</v>
      </c>
      <c r="B69" s="15">
        <v>-884.91</v>
      </c>
      <c r="C69" s="6">
        <f>PPMT(6.75%/12,A69,180,-100000)</f>
        <v>464.24985101537646</v>
      </c>
      <c r="D69" s="6">
        <f>IPMT(6.75%/12,A69,180,-100000)</f>
        <v>420.6596112386448</v>
      </c>
      <c r="E69" s="6">
        <f>POWER((1+(0.0675/12)),-A69)*D69</f>
        <v>290.50309312301084</v>
      </c>
      <c r="F69" s="6">
        <f t="shared" ref="F69:F132" si="2">F68+E69</f>
        <v>27515.61220871174</v>
      </c>
      <c r="G69" s="6">
        <f>G68-C69</f>
        <v>74319.681035854795</v>
      </c>
      <c r="H69" s="6">
        <f>POWER((1+(0.0675/12)),-A69)*G69</f>
        <v>51324.388279774947</v>
      </c>
      <c r="I69" s="6">
        <f>H69+F69</f>
        <v>78840.000488486694</v>
      </c>
      <c r="J69" s="16">
        <f>POWER((1+(0.0675/12)),A69)*I69</f>
        <v>114163.34194244897</v>
      </c>
      <c r="K69" s="15">
        <v>-864.25</v>
      </c>
      <c r="L69" s="6">
        <f>PPMT(6.375%/12,A69,180,-100000)</f>
        <v>469.91041745731383</v>
      </c>
      <c r="M69" s="6">
        <f>IPMT(6.375%/12,A69,180,-100000)</f>
        <v>394.33994420544218</v>
      </c>
      <c r="N69" s="6">
        <f>POWER((1+(0.06375/12)),-A69)*M69</f>
        <v>277.97089169344918</v>
      </c>
      <c r="O69" s="6">
        <f t="shared" ref="O69:O132" si="3">O68+N69</f>
        <v>27145.425473339019</v>
      </c>
      <c r="P69" s="7">
        <f>P68-L69</f>
        <v>73758.784962390637</v>
      </c>
      <c r="Q69" s="6">
        <f>POWER((1+(0.06375/12)),-A69)*P69</f>
        <v>51992.691908328728</v>
      </c>
      <c r="R69" s="7">
        <f>Q69+O69</f>
        <v>79138.117381667747</v>
      </c>
      <c r="S69" s="16">
        <f>POWER((1+(0.06375/12)),A69)*R69</f>
        <v>112268.30479511694</v>
      </c>
      <c r="T69" s="21" t="str">
        <f>IF(G69&gt;P69,"NO POINTS","1 POINT")</f>
        <v>NO POINTS</v>
      </c>
      <c r="U69" s="8" t="str">
        <f>IF(J69&lt;S69,"NO POINTS","1 POINT")</f>
        <v>1 POINT</v>
      </c>
      <c r="V69" s="9" t="str">
        <f>IF(F69&gt;O69,"NO POINTS","1 POINT")</f>
        <v>NO POINTS</v>
      </c>
    </row>
    <row r="70" spans="1:22" x14ac:dyDescent="0.25">
      <c r="A70" s="11">
        <v>67</v>
      </c>
      <c r="B70" s="15">
        <v>-884.91</v>
      </c>
      <c r="C70" s="6">
        <f>PPMT(6.75%/12,A70,180,-100000)</f>
        <v>466.86125642733799</v>
      </c>
      <c r="D70" s="6">
        <f>IPMT(6.75%/12,A70,180,-100000)</f>
        <v>418.04820582668344</v>
      </c>
      <c r="E70" s="6">
        <f>POWER((1+(0.0675/12)),-A70)*D70</f>
        <v>287.08483189432866</v>
      </c>
      <c r="F70" s="6">
        <f t="shared" si="2"/>
        <v>27802.697040606068</v>
      </c>
      <c r="G70" s="6">
        <f>G69-C70</f>
        <v>73852.81977942746</v>
      </c>
      <c r="H70" s="6">
        <f>POWER((1+(0.0675/12)),-A70)*G70</f>
        <v>50716.697394675874</v>
      </c>
      <c r="I70" s="6">
        <f>H70+F70</f>
        <v>78519.394435281938</v>
      </c>
      <c r="J70" s="16">
        <f>POWER((1+(0.0675/12)),A70)*I70</f>
        <v>114338.64948444787</v>
      </c>
      <c r="K70" s="15">
        <v>-864.25</v>
      </c>
      <c r="L70" s="6">
        <f>PPMT(6.375%/12,A70,180,-100000)</f>
        <v>472.40681655005591</v>
      </c>
      <c r="M70" s="6">
        <f>IPMT(6.375%/12,A70,180,-100000)</f>
        <v>391.84354511270027</v>
      </c>
      <c r="N70" s="6">
        <f>POWER((1+(0.06375/12)),-A70)*M70</f>
        <v>274.75155811053418</v>
      </c>
      <c r="O70" s="6">
        <f t="shared" si="3"/>
        <v>27420.177031449552</v>
      </c>
      <c r="P70" s="7">
        <f>P69-L70</f>
        <v>73286.378145840587</v>
      </c>
      <c r="Q70" s="6">
        <f>POWER((1+(0.06375/12)),-A70)*P70</f>
        <v>51386.699704485894</v>
      </c>
      <c r="R70" s="7">
        <f>Q70+O70</f>
        <v>78806.876735935453</v>
      </c>
      <c r="S70" s="16">
        <f>POWER((1+(0.06375/12)),A70)*R70</f>
        <v>112392.32334779095</v>
      </c>
      <c r="T70" s="21" t="str">
        <f>IF(G70&gt;P70,"NO POINTS","1 POINT")</f>
        <v>NO POINTS</v>
      </c>
      <c r="U70" s="8" t="str">
        <f>IF(J70&lt;S70,"NO POINTS","1 POINT")</f>
        <v>1 POINT</v>
      </c>
      <c r="V70" s="9" t="str">
        <f>IF(F70&gt;O70,"NO POINTS","1 POINT")</f>
        <v>NO POINTS</v>
      </c>
    </row>
    <row r="71" spans="1:22" x14ac:dyDescent="0.25">
      <c r="A71" s="11">
        <v>68</v>
      </c>
      <c r="B71" s="15">
        <v>-884.91</v>
      </c>
      <c r="C71" s="6">
        <f>PPMT(6.75%/12,A71,180,-100000)</f>
        <v>469.48735099474175</v>
      </c>
      <c r="D71" s="6">
        <f>IPMT(6.75%/12,A71,180,-100000)</f>
        <v>415.42211125927957</v>
      </c>
      <c r="E71" s="6">
        <f>POWER((1+(0.0675/12)),-A71)*D71</f>
        <v>283.68569083410995</v>
      </c>
      <c r="F71" s="6">
        <f t="shared" si="2"/>
        <v>28086.382731440179</v>
      </c>
      <c r="G71" s="6">
        <f>G70-C71</f>
        <v>73383.332428432725</v>
      </c>
      <c r="H71" s="6">
        <f>POWER((1+(0.0675/12)),-A71)*G71</f>
        <v>50112.405650637018</v>
      </c>
      <c r="I71" s="6">
        <f>H71+F71</f>
        <v>78198.788382077197</v>
      </c>
      <c r="J71" s="16">
        <f>POWER((1+(0.0675/12)),A71)*I71</f>
        <v>114512.31703680319</v>
      </c>
      <c r="K71" s="15">
        <v>-864.25</v>
      </c>
      <c r="L71" s="6">
        <f>PPMT(6.375%/12,A71,180,-100000)</f>
        <v>474.91647776297799</v>
      </c>
      <c r="M71" s="6">
        <f>IPMT(6.375%/12,A71,180,-100000)</f>
        <v>389.33388389977807</v>
      </c>
      <c r="N71" s="6">
        <f>POWER((1+(0.06375/12)),-A71)*M71</f>
        <v>271.5492368592665</v>
      </c>
      <c r="O71" s="6">
        <f t="shared" si="3"/>
        <v>27691.726268308819</v>
      </c>
      <c r="P71" s="7">
        <f>P70-L71</f>
        <v>72811.461668077609</v>
      </c>
      <c r="Q71" s="6">
        <f>POWER((1+(0.06375/12)),-A71)*P71</f>
        <v>50783.909821894333</v>
      </c>
      <c r="R71" s="7">
        <f>Q71+O71</f>
        <v>78475.636090203159</v>
      </c>
      <c r="S71" s="16">
        <f>POWER((1+(0.06375/12)),A71)*R71</f>
        <v>112514.49108781312</v>
      </c>
      <c r="T71" s="21" t="str">
        <f>IF(G71&gt;P71,"NO POINTS","1 POINT")</f>
        <v>NO POINTS</v>
      </c>
      <c r="U71" s="8" t="str">
        <f>IF(J71&lt;S71,"NO POINTS","1 POINT")</f>
        <v>1 POINT</v>
      </c>
      <c r="V71" s="9" t="str">
        <f>IF(F71&gt;O71,"NO POINTS","1 POINT")</f>
        <v>NO POINTS</v>
      </c>
    </row>
    <row r="72" spans="1:22" x14ac:dyDescent="0.25">
      <c r="A72" s="11">
        <v>69</v>
      </c>
      <c r="B72" s="15">
        <v>-884.91</v>
      </c>
      <c r="C72" s="6">
        <f>PPMT(6.75%/12,A72,180,-100000)</f>
        <v>472.12821734408715</v>
      </c>
      <c r="D72" s="6">
        <f>IPMT(6.75%/12,A72,180,-100000)</f>
        <v>412.78124490993423</v>
      </c>
      <c r="E72" s="6">
        <f>POWER((1+(0.0675/12)),-A72)*D72</f>
        <v>280.30556299299775</v>
      </c>
      <c r="F72" s="6">
        <f t="shared" si="2"/>
        <v>28366.688294433177</v>
      </c>
      <c r="G72" s="6">
        <f>G71-C72</f>
        <v>72911.20421108864</v>
      </c>
      <c r="H72" s="6">
        <f>POWER((1+(0.0675/12)),-A72)*G72</f>
        <v>49511.494034439282</v>
      </c>
      <c r="I72" s="6">
        <f>H72+F72</f>
        <v>77878.182328872455</v>
      </c>
      <c r="J72" s="16">
        <f>POWER((1+(0.0675/12)),A72)*I72</f>
        <v>114684.32060279112</v>
      </c>
      <c r="K72" s="15">
        <v>-864.25</v>
      </c>
      <c r="L72" s="6">
        <f>PPMT(6.375%/12,A72,180,-100000)</f>
        <v>477.43947155109379</v>
      </c>
      <c r="M72" s="6">
        <f>IPMT(6.375%/12,A72,180,-100000)</f>
        <v>386.81089011166216</v>
      </c>
      <c r="N72" s="6">
        <f>POWER((1+(0.06375/12)),-A72)*M72</f>
        <v>268.36383803923013</v>
      </c>
      <c r="O72" s="6">
        <f t="shared" si="3"/>
        <v>27960.090106348049</v>
      </c>
      <c r="P72" s="7">
        <f>P71-L72</f>
        <v>72334.022196526508</v>
      </c>
      <c r="Q72" s="6">
        <f>POWER((1+(0.06375/12)),-A72)*P72</f>
        <v>50184.305338122795</v>
      </c>
      <c r="R72" s="7">
        <f>Q72+O72</f>
        <v>78144.395444470836</v>
      </c>
      <c r="S72" s="16">
        <f>POWER((1+(0.06375/12)),A72)*R72</f>
        <v>112634.78485016602</v>
      </c>
      <c r="T72" s="21" t="str">
        <f>IF(G72&gt;P72,"NO POINTS","1 POINT")</f>
        <v>NO POINTS</v>
      </c>
      <c r="U72" s="8" t="str">
        <f>IF(J72&lt;S72,"NO POINTS","1 POINT")</f>
        <v>1 POINT</v>
      </c>
      <c r="V72" s="9" t="str">
        <f>IF(F72&gt;O72,"NO POINTS","1 POINT")</f>
        <v>NO POINTS</v>
      </c>
    </row>
    <row r="73" spans="1:22" x14ac:dyDescent="0.25">
      <c r="A73" s="11">
        <v>70</v>
      </c>
      <c r="B73" s="15">
        <v>-884.91</v>
      </c>
      <c r="C73" s="6">
        <f>PPMT(6.75%/12,A73,180,-100000)</f>
        <v>474.78393856664763</v>
      </c>
      <c r="D73" s="6">
        <f>IPMT(6.75%/12,A73,180,-100000)</f>
        <v>410.12552368737374</v>
      </c>
      <c r="E73" s="6">
        <f>POWER((1+(0.0675/12)),-A73)*D73</f>
        <v>276.94434201985933</v>
      </c>
      <c r="F73" s="6">
        <f t="shared" si="2"/>
        <v>28643.632636453036</v>
      </c>
      <c r="G73" s="6">
        <f>G72-C73</f>
        <v>72436.420272521995</v>
      </c>
      <c r="H73" s="6">
        <f>POWER((1+(0.0675/12)),-A73)*G73</f>
        <v>48913.943639214682</v>
      </c>
      <c r="I73" s="6">
        <f>H73+F73</f>
        <v>77557.576275667714</v>
      </c>
      <c r="J73" s="16">
        <f>POWER((1+(0.0675/12)),A73)*I73</f>
        <v>114854.63596761518</v>
      </c>
      <c r="K73" s="15">
        <v>-864.25</v>
      </c>
      <c r="L73" s="6">
        <f>PPMT(6.375%/12,A73,180,-100000)</f>
        <v>479.97586874370893</v>
      </c>
      <c r="M73" s="6">
        <f>IPMT(6.375%/12,A73,180,-100000)</f>
        <v>384.27449291904702</v>
      </c>
      <c r="N73" s="6">
        <f>POWER((1+(0.06375/12)),-A73)*M73</f>
        <v>265.19527222508151</v>
      </c>
      <c r="O73" s="6">
        <f t="shared" si="3"/>
        <v>28225.285378573131</v>
      </c>
      <c r="P73" s="7">
        <f>P72-L73</f>
        <v>71854.046327782795</v>
      </c>
      <c r="Q73" s="6">
        <f>POWER((1+(0.06375/12)),-A73)*P73</f>
        <v>49587.869420165393</v>
      </c>
      <c r="R73" s="7">
        <f>Q73+O73</f>
        <v>77813.154798738527</v>
      </c>
      <c r="S73" s="16">
        <f>POWER((1+(0.06375/12)),A73)*R73</f>
        <v>112753.18127593883</v>
      </c>
      <c r="T73" s="21" t="str">
        <f>IF(G73&gt;P73,"NO POINTS","1 POINT")</f>
        <v>NO POINTS</v>
      </c>
      <c r="U73" s="8" t="str">
        <f>IF(J73&lt;S73,"NO POINTS","1 POINT")</f>
        <v>1 POINT</v>
      </c>
      <c r="V73" s="9" t="str">
        <f>IF(F73&gt;O73,"NO POINTS","1 POINT")</f>
        <v>NO POINTS</v>
      </c>
    </row>
    <row r="74" spans="1:22" x14ac:dyDescent="0.25">
      <c r="A74" s="11">
        <v>71</v>
      </c>
      <c r="B74" s="15">
        <v>-884.91</v>
      </c>
      <c r="C74" s="6">
        <f>PPMT(6.75%/12,A74,180,-100000)</f>
        <v>477.45459822108501</v>
      </c>
      <c r="D74" s="6">
        <f>IPMT(6.75%/12,A74,180,-100000)</f>
        <v>407.45486403293626</v>
      </c>
      <c r="E74" s="6">
        <f>POWER((1+(0.0675/12)),-A74)*D74</f>
        <v>273.60192215844137</v>
      </c>
      <c r="F74" s="6">
        <f t="shared" si="2"/>
        <v>28917.234558611479</v>
      </c>
      <c r="G74" s="6">
        <f>G73-C74</f>
        <v>71958.965674300911</v>
      </c>
      <c r="H74" s="6">
        <f>POWER((1+(0.0675/12)),-A74)*G74</f>
        <v>48319.735663851498</v>
      </c>
      <c r="I74" s="6">
        <f>H74+F74</f>
        <v>77236.970222462973</v>
      </c>
      <c r="J74" s="16">
        <f>POWER((1+(0.0675/12)),A74)*I74</f>
        <v>115023.23869671192</v>
      </c>
      <c r="K74" s="15">
        <v>-864.25</v>
      </c>
      <c r="L74" s="6">
        <f>PPMT(6.375%/12,A74,180,-100000)</f>
        <v>482.52574054640991</v>
      </c>
      <c r="M74" s="6">
        <f>IPMT(6.375%/12,A74,180,-100000)</f>
        <v>381.72462111634604</v>
      </c>
      <c r="N74" s="6">
        <f>POWER((1+(0.06375/12)),-A74)*M74</f>
        <v>262.04345046403841</v>
      </c>
      <c r="O74" s="6">
        <f t="shared" si="3"/>
        <v>28487.328829037171</v>
      </c>
      <c r="P74" s="7">
        <f>P73-L74</f>
        <v>71371.520587236388</v>
      </c>
      <c r="Q74" s="6">
        <f>POWER((1+(0.06375/12)),-A74)*P74</f>
        <v>48994.585323969055</v>
      </c>
      <c r="R74" s="7">
        <f>Q74+O74</f>
        <v>77481.914153006219</v>
      </c>
      <c r="S74" s="16">
        <f>POWER((1+(0.06375/12)),A74)*R74</f>
        <v>112869.65681092083</v>
      </c>
      <c r="T74" s="21" t="str">
        <f>IF(G74&gt;P74,"NO POINTS","1 POINT")</f>
        <v>NO POINTS</v>
      </c>
      <c r="U74" s="8" t="str">
        <f>IF(J74&lt;S74,"NO POINTS","1 POINT")</f>
        <v>1 POINT</v>
      </c>
      <c r="V74" s="9" t="str">
        <f>IF(F74&gt;O74,"NO POINTS","1 POINT")</f>
        <v>NO POINTS</v>
      </c>
    </row>
    <row r="75" spans="1:22" x14ac:dyDescent="0.25">
      <c r="A75" s="11">
        <v>72</v>
      </c>
      <c r="B75" s="15">
        <v>-884.91</v>
      </c>
      <c r="C75" s="6">
        <f>PPMT(6.75%/12,A75,180,-100000)</f>
        <v>480.14028033607866</v>
      </c>
      <c r="D75" s="6">
        <f>IPMT(6.75%/12,A75,180,-100000)</f>
        <v>404.76918191794266</v>
      </c>
      <c r="E75" s="6">
        <f>POWER((1+(0.0675/12)),-A75)*D75</f>
        <v>270.2781982440419</v>
      </c>
      <c r="F75" s="6">
        <f t="shared" si="2"/>
        <v>29187.512756855522</v>
      </c>
      <c r="G75" s="6">
        <f>G74-C75</f>
        <v>71478.825393964828</v>
      </c>
      <c r="H75" s="6">
        <f>POWER((1+(0.0675/12)),-A75)*G75</f>
        <v>47728.851412402699</v>
      </c>
      <c r="I75" s="6">
        <f>H75+F75</f>
        <v>76916.364169258217</v>
      </c>
      <c r="J75" s="16">
        <f>POWER((1+(0.0675/12)),A75)*I75</f>
        <v>115190.10413404484</v>
      </c>
      <c r="K75" s="15">
        <v>-864.25</v>
      </c>
      <c r="L75" s="6">
        <f>PPMT(6.375%/12,A75,180,-100000)</f>
        <v>485.08915854306275</v>
      </c>
      <c r="M75" s="6">
        <f>IPMT(6.375%/12,A75,180,-100000)</f>
        <v>379.16120311969325</v>
      </c>
      <c r="N75" s="6">
        <f>POWER((1+(0.06375/12)),-A75)*M75</f>
        <v>258.90828427338323</v>
      </c>
      <c r="O75" s="6">
        <f t="shared" si="3"/>
        <v>28746.237113310555</v>
      </c>
      <c r="P75" s="7">
        <f>P74-L75</f>
        <v>70886.431428693322</v>
      </c>
      <c r="Q75" s="6">
        <f>POWER((1+(0.06375/12)),-A75)*P75</f>
        <v>48404.436393963369</v>
      </c>
      <c r="R75" s="7">
        <f>Q75+O75</f>
        <v>77150.673507273925</v>
      </c>
      <c r="S75" s="16">
        <f>POWER((1+(0.06375/12)),A75)*R75</f>
        <v>112984.1877041858</v>
      </c>
      <c r="T75" s="21" t="str">
        <f>IF(G75&gt;P75,"NO POINTS","1 POINT")</f>
        <v>NO POINTS</v>
      </c>
      <c r="U75" s="8" t="str">
        <f>IF(J75&lt;S75,"NO POINTS","1 POINT")</f>
        <v>1 POINT</v>
      </c>
      <c r="V75" s="9" t="str">
        <f>IF(F75&gt;O75,"NO POINTS","1 POINT")</f>
        <v>NO POINTS</v>
      </c>
    </row>
    <row r="76" spans="1:22" x14ac:dyDescent="0.25">
      <c r="A76" s="11">
        <v>73</v>
      </c>
      <c r="B76" s="15">
        <v>-884.91</v>
      </c>
      <c r="C76" s="6">
        <f>PPMT(6.75%/12,A76,180,-100000)</f>
        <v>482.84106941296903</v>
      </c>
      <c r="D76" s="6">
        <f>IPMT(6.75%/12,A76,180,-100000)</f>
        <v>402.06839284105234</v>
      </c>
      <c r="E76" s="6">
        <f>POWER((1+(0.0675/12)),-A76)*D76</f>
        <v>266.97306570020169</v>
      </c>
      <c r="F76" s="6">
        <f t="shared" si="2"/>
        <v>29454.485822555722</v>
      </c>
      <c r="G76" s="6">
        <f>G75-C76</f>
        <v>70995.984324551857</v>
      </c>
      <c r="H76" s="6">
        <f>POWER((1+(0.0675/12)),-A76)*G76</f>
        <v>47141.27229349775</v>
      </c>
      <c r="I76" s="6">
        <f>H76+F76</f>
        <v>76595.758116053476</v>
      </c>
      <c r="J76" s="16">
        <f>POWER((1+(0.0675/12)),A76)*I76</f>
        <v>115355.2074003859</v>
      </c>
      <c r="K76" s="15">
        <v>-864.25</v>
      </c>
      <c r="L76" s="6">
        <f>PPMT(6.375%/12,A76,180,-100000)</f>
        <v>487.66619469782273</v>
      </c>
      <c r="M76" s="6">
        <f>IPMT(6.375%/12,A76,180,-100000)</f>
        <v>376.58416696493327</v>
      </c>
      <c r="N76" s="6">
        <f>POWER((1+(0.06375/12)),-A76)*M76</f>
        <v>255.78968563797864</v>
      </c>
      <c r="O76" s="6">
        <f t="shared" si="3"/>
        <v>29002.026798948533</v>
      </c>
      <c r="P76" s="7">
        <f>P75-L76</f>
        <v>70398.765233995495</v>
      </c>
      <c r="Q76" s="6">
        <f>POWER((1+(0.06375/12)),-A76)*P76</f>
        <v>47817.406062593087</v>
      </c>
      <c r="R76" s="7">
        <f>Q76+O76</f>
        <v>76819.432861541616</v>
      </c>
      <c r="S76" s="16">
        <f>POWER((1+(0.06375/12)),A76)*R76</f>
        <v>113096.75000666645</v>
      </c>
      <c r="T76" s="21" t="str">
        <f>IF(G76&gt;P76,"NO POINTS","1 POINT")</f>
        <v>NO POINTS</v>
      </c>
      <c r="U76" s="8" t="str">
        <f>IF(J76&lt;S76,"NO POINTS","1 POINT")</f>
        <v>1 POINT</v>
      </c>
      <c r="V76" s="9" t="str">
        <f>IF(F76&gt;O76,"NO POINTS","1 POINT")</f>
        <v>NO POINTS</v>
      </c>
    </row>
    <row r="77" spans="1:22" x14ac:dyDescent="0.25">
      <c r="A77" s="11">
        <v>74</v>
      </c>
      <c r="B77" s="15">
        <v>-884.91</v>
      </c>
      <c r="C77" s="6">
        <f>PPMT(6.75%/12,A77,180,-100000)</f>
        <v>485.55705042841703</v>
      </c>
      <c r="D77" s="6">
        <f>IPMT(6.75%/12,A77,180,-100000)</f>
        <v>399.35241182560435</v>
      </c>
      <c r="E77" s="6">
        <f>POWER((1+(0.0675/12)),-A77)*D77</f>
        <v>263.68642053541328</v>
      </c>
      <c r="F77" s="6">
        <f t="shared" si="2"/>
        <v>29718.172243091136</v>
      </c>
      <c r="G77" s="6">
        <f>G76-C77</f>
        <v>70510.427274123445</v>
      </c>
      <c r="H77" s="6">
        <f>POWER((1+(0.0675/12)),-A77)*G77</f>
        <v>46556.979819757595</v>
      </c>
      <c r="I77" s="6">
        <f>H77+F77</f>
        <v>76275.152062848734</v>
      </c>
      <c r="J77" s="16">
        <f>POWER((1+(0.0675/12)),A77)*I77</f>
        <v>115518.52339158465</v>
      </c>
      <c r="K77" s="15">
        <v>-864.25</v>
      </c>
      <c r="L77" s="6">
        <f>PPMT(6.375%/12,A77,180,-100000)</f>
        <v>490.25692135715502</v>
      </c>
      <c r="M77" s="6">
        <f>IPMT(6.375%/12,A77,180,-100000)</f>
        <v>373.99344030560115</v>
      </c>
      <c r="N77" s="6">
        <f>POWER((1+(0.06375/12)),-A77)*M77</f>
        <v>252.68756700779693</v>
      </c>
      <c r="O77" s="6">
        <f t="shared" si="3"/>
        <v>29254.71436595633</v>
      </c>
      <c r="P77" s="7">
        <f>P76-L77</f>
        <v>69908.50831263834</v>
      </c>
      <c r="Q77" s="6">
        <f>POWER((1+(0.06375/12)),-A77)*P77</f>
        <v>47233.477849852992</v>
      </c>
      <c r="R77" s="7">
        <f>Q77+O77</f>
        <v>76488.192215809322</v>
      </c>
      <c r="S77" s="16">
        <f>POWER((1+(0.06375/12)),A77)*R77</f>
        <v>113207.31956971972</v>
      </c>
      <c r="T77" s="21" t="str">
        <f>IF(G77&gt;P77,"NO POINTS","1 POINT")</f>
        <v>NO POINTS</v>
      </c>
      <c r="U77" s="8" t="str">
        <f>IF(J77&lt;S77,"NO POINTS","1 POINT")</f>
        <v>1 POINT</v>
      </c>
      <c r="V77" s="9" t="str">
        <f>IF(F77&gt;O77,"NO POINTS","1 POINT")</f>
        <v>NO POINTS</v>
      </c>
    </row>
    <row r="78" spans="1:22" x14ac:dyDescent="0.25">
      <c r="A78" s="11">
        <v>75</v>
      </c>
      <c r="B78" s="15">
        <v>-884.91</v>
      </c>
      <c r="C78" s="6">
        <f>PPMT(6.75%/12,A78,180,-100000)</f>
        <v>488.28830883707684</v>
      </c>
      <c r="D78" s="6">
        <f>IPMT(6.75%/12,A78,180,-100000)</f>
        <v>396.62115341694448</v>
      </c>
      <c r="E78" s="6">
        <f>POWER((1+(0.0675/12)),-A78)*D78</f>
        <v>260.41815933984992</v>
      </c>
      <c r="F78" s="6">
        <f t="shared" si="2"/>
        <v>29978.590402430986</v>
      </c>
      <c r="G78" s="6">
        <f>G77-C78</f>
        <v>70022.138965286373</v>
      </c>
      <c r="H78" s="6">
        <f>POWER((1+(0.0675/12)),-A78)*G78</f>
        <v>45975.955607213007</v>
      </c>
      <c r="I78" s="6">
        <f>H78+F78</f>
        <v>75954.546009643993</v>
      </c>
      <c r="J78" s="16">
        <f>POWER((1+(0.0675/12)),A78)*I78</f>
        <v>115680.02677682524</v>
      </c>
      <c r="K78" s="15">
        <v>-864.25</v>
      </c>
      <c r="L78" s="6">
        <f>PPMT(6.375%/12,A78,180,-100000)</f>
        <v>492.86141125186481</v>
      </c>
      <c r="M78" s="6">
        <f>IPMT(6.375%/12,A78,180,-100000)</f>
        <v>371.3889504108912</v>
      </c>
      <c r="N78" s="6">
        <f>POWER((1+(0.06375/12)),-A78)*M78</f>
        <v>249.60184129546187</v>
      </c>
      <c r="O78" s="6">
        <f t="shared" si="3"/>
        <v>29504.316207251792</v>
      </c>
      <c r="P78" s="7">
        <f>P77-L78</f>
        <v>69415.64690138647</v>
      </c>
      <c r="Q78" s="6">
        <f>POWER((1+(0.06375/12)),-A78)*P78</f>
        <v>46652.635362825218</v>
      </c>
      <c r="R78" s="7">
        <f>Q78+O78</f>
        <v>76156.951570077013</v>
      </c>
      <c r="S78" s="16">
        <f>POWER((1+(0.06375/12)),A78)*R78</f>
        <v>113315.87204368199</v>
      </c>
      <c r="T78" s="21" t="str">
        <f>IF(G78&gt;P78,"NO POINTS","1 POINT")</f>
        <v>NO POINTS</v>
      </c>
      <c r="U78" s="8" t="str">
        <f>IF(J78&lt;S78,"NO POINTS","1 POINT")</f>
        <v>1 POINT</v>
      </c>
      <c r="V78" s="9" t="str">
        <f>IF(F78&gt;O78,"NO POINTS","1 POINT")</f>
        <v>NO POINTS</v>
      </c>
    </row>
    <row r="79" spans="1:22" x14ac:dyDescent="0.25">
      <c r="A79" s="11">
        <v>76</v>
      </c>
      <c r="B79" s="15">
        <v>-884.91</v>
      </c>
      <c r="C79" s="6">
        <f>PPMT(6.75%/12,A79,180,-100000)</f>
        <v>491.03493057428534</v>
      </c>
      <c r="D79" s="6">
        <f>IPMT(6.75%/12,A79,180,-100000)</f>
        <v>393.87453167973587</v>
      </c>
      <c r="E79" s="6">
        <f>POWER((1+(0.0675/12)),-A79)*D79</f>
        <v>257.16817928211128</v>
      </c>
      <c r="F79" s="6">
        <f t="shared" si="2"/>
        <v>30235.758581713097</v>
      </c>
      <c r="G79" s="6">
        <f>G78-C79</f>
        <v>69531.104034712087</v>
      </c>
      <c r="H79" s="6">
        <f>POWER((1+(0.0675/12)),-A79)*G79</f>
        <v>45398.181374726148</v>
      </c>
      <c r="I79" s="6">
        <f>H79+F79</f>
        <v>75633.939956439252</v>
      </c>
      <c r="J79" s="16">
        <f>POWER((1+(0.0675/12)),A79)*I79</f>
        <v>115839.69199687062</v>
      </c>
      <c r="K79" s="15">
        <v>-864.25</v>
      </c>
      <c r="L79" s="6">
        <f>PPMT(6.375%/12,A79,180,-100000)</f>
        <v>495.4797374991403</v>
      </c>
      <c r="M79" s="6">
        <f>IPMT(6.375%/12,A79,180,-100000)</f>
        <v>368.77062416361565</v>
      </c>
      <c r="N79" s="6">
        <f>POWER((1+(0.06375/12)),-A79)*M79</f>
        <v>246.53242187380434</v>
      </c>
      <c r="O79" s="6">
        <f t="shared" si="3"/>
        <v>29750.848629125598</v>
      </c>
      <c r="P79" s="7">
        <f>P78-L79</f>
        <v>68920.167163887323</v>
      </c>
      <c r="Q79" s="6">
        <f>POWER((1+(0.06375/12)),-A79)*P79</f>
        <v>46074.8622952191</v>
      </c>
      <c r="R79" s="7">
        <f>Q79+O79</f>
        <v>75825.71092434469</v>
      </c>
      <c r="S79" s="16">
        <f>POWER((1+(0.06375/12)),A79)*R79</f>
        <v>113422.38287641491</v>
      </c>
      <c r="T79" s="21" t="str">
        <f>IF(G79&gt;P79,"NO POINTS","1 POINT")</f>
        <v>NO POINTS</v>
      </c>
      <c r="U79" s="8" t="str">
        <f>IF(J79&lt;S79,"NO POINTS","1 POINT")</f>
        <v>1 POINT</v>
      </c>
      <c r="V79" s="9" t="str">
        <f>IF(F79&gt;O79,"NO POINTS","1 POINT")</f>
        <v>NO POINTS</v>
      </c>
    </row>
    <row r="80" spans="1:22" x14ac:dyDescent="0.25">
      <c r="A80" s="11">
        <v>77</v>
      </c>
      <c r="B80" s="15">
        <v>-884.91</v>
      </c>
      <c r="C80" s="6">
        <f>PPMT(6.75%/12,A80,180,-100000)</f>
        <v>493.79700205876583</v>
      </c>
      <c r="D80" s="6">
        <f>IPMT(6.75%/12,A80,180,-100000)</f>
        <v>391.11246019525555</v>
      </c>
      <c r="E80" s="6">
        <f>POWER((1+(0.0675/12)),-A80)*D80</f>
        <v>253.93637810598844</v>
      </c>
      <c r="F80" s="6">
        <f t="shared" si="2"/>
        <v>30489.694959819084</v>
      </c>
      <c r="G80" s="6">
        <f>G79-C80</f>
        <v>69037.30703265332</v>
      </c>
      <c r="H80" s="6">
        <f>POWER((1+(0.0675/12)),-A80)*G80</f>
        <v>44823.638943415419</v>
      </c>
      <c r="I80" s="6">
        <f>H80+F80</f>
        <v>75313.33390323451</v>
      </c>
      <c r="J80" s="16">
        <f>POWER((1+(0.0675/12)),A80)*I80</f>
        <v>115997.49326229424</v>
      </c>
      <c r="K80" s="15">
        <v>-864.25</v>
      </c>
      <c r="L80" s="6">
        <f>PPMT(6.375%/12,A80,180,-100000)</f>
        <v>498.1119736046046</v>
      </c>
      <c r="M80" s="6">
        <f>IPMT(6.375%/12,A80,180,-100000)</f>
        <v>366.13838805815152</v>
      </c>
      <c r="N80" s="6">
        <f>POWER((1+(0.06375/12)),-A80)*M80</f>
        <v>243.47922257343015</v>
      </c>
      <c r="O80" s="6">
        <f t="shared" si="3"/>
        <v>29994.327851699029</v>
      </c>
      <c r="P80" s="7">
        <f>P79-L80</f>
        <v>68422.055190282714</v>
      </c>
      <c r="Q80" s="6">
        <f>POWER((1+(0.06375/12)),-A80)*P80</f>
        <v>45500.142426913357</v>
      </c>
      <c r="R80" s="7">
        <f>Q80+O80</f>
        <v>75494.470278612382</v>
      </c>
      <c r="S80" s="16">
        <f>POWER((1+(0.06375/12)),A80)*R80</f>
        <v>113526.82731184125</v>
      </c>
      <c r="T80" s="21" t="str">
        <f>IF(G80&gt;P80,"NO POINTS","1 POINT")</f>
        <v>NO POINTS</v>
      </c>
      <c r="U80" s="8" t="str">
        <f>IF(J80&lt;S80,"NO POINTS","1 POINT")</f>
        <v>1 POINT</v>
      </c>
      <c r="V80" s="9" t="str">
        <f>IF(F80&gt;O80,"NO POINTS","1 POINT")</f>
        <v>NO POINTS</v>
      </c>
    </row>
    <row r="81" spans="1:22" x14ac:dyDescent="0.25">
      <c r="A81" s="11">
        <v>78</v>
      </c>
      <c r="B81" s="15">
        <v>-884.91</v>
      </c>
      <c r="C81" s="6">
        <f>PPMT(6.75%/12,A81,180,-100000)</f>
        <v>496.57461019534628</v>
      </c>
      <c r="D81" s="6">
        <f>IPMT(6.75%/12,A81,180,-100000)</f>
        <v>388.33485205867498</v>
      </c>
      <c r="E81" s="6">
        <f>POWER((1+(0.0675/12)),-A81)*D81</f>
        <v>250.72265412724599</v>
      </c>
      <c r="F81" s="6">
        <f t="shared" si="2"/>
        <v>30740.417613946331</v>
      </c>
      <c r="G81" s="6">
        <f>G80-C81</f>
        <v>68540.732422457979</v>
      </c>
      <c r="H81" s="6">
        <f>POWER((1+(0.0675/12)),-A81)*G81</f>
        <v>44252.310236083431</v>
      </c>
      <c r="I81" s="6">
        <f>H81+F81</f>
        <v>74992.727850029769</v>
      </c>
      <c r="J81" s="16">
        <f>POWER((1+(0.0675/12)),A81)*I81</f>
        <v>116153.40455169931</v>
      </c>
      <c r="K81" s="15">
        <v>-864.25</v>
      </c>
      <c r="L81" s="6">
        <f>PPMT(6.375%/12,A81,180,-100000)</f>
        <v>500.75819346437902</v>
      </c>
      <c r="M81" s="6">
        <f>IPMT(6.375%/12,A81,180,-100000)</f>
        <v>363.49216819837704</v>
      </c>
      <c r="N81" s="6">
        <f>POWER((1+(0.06375/12)),-A81)*M81</f>
        <v>240.44215768030071</v>
      </c>
      <c r="O81" s="6">
        <f t="shared" si="3"/>
        <v>30234.770009379328</v>
      </c>
      <c r="P81" s="7">
        <f>P80-L81</f>
        <v>67921.296996818332</v>
      </c>
      <c r="Q81" s="6">
        <f>POWER((1+(0.06375/12)),-A81)*P81</f>
        <v>44928.459623500756</v>
      </c>
      <c r="R81" s="7">
        <f>Q81+O81</f>
        <v>75163.229632880088</v>
      </c>
      <c r="S81" s="16">
        <f>POWER((1+(0.06375/12)),A81)*R81</f>
        <v>113629.18038847104</v>
      </c>
      <c r="T81" s="21" t="str">
        <f>IF(G81&gt;P81,"NO POINTS","1 POINT")</f>
        <v>NO POINTS</v>
      </c>
      <c r="U81" s="8" t="str">
        <f>IF(J81&lt;S81,"NO POINTS","1 POINT")</f>
        <v>1 POINT</v>
      </c>
      <c r="V81" s="9" t="str">
        <f>IF(F81&gt;O81,"NO POINTS","1 POINT")</f>
        <v>NO POINTS</v>
      </c>
    </row>
    <row r="82" spans="1:22" x14ac:dyDescent="0.25">
      <c r="A82" s="11">
        <v>79</v>
      </c>
      <c r="B82" s="15">
        <v>-884.91</v>
      </c>
      <c r="C82" s="6">
        <f>PPMT(6.75%/12,A82,180,-100000)</f>
        <v>499.36784237769518</v>
      </c>
      <c r="D82" s="6">
        <f>IPMT(6.75%/12,A82,180,-100000)</f>
        <v>385.54161987632619</v>
      </c>
      <c r="E82" s="6">
        <f>POWER((1+(0.0675/12)),-A82)*D82</f>
        <v>247.52690623042315</v>
      </c>
      <c r="F82" s="6">
        <f t="shared" si="2"/>
        <v>30987.944520176752</v>
      </c>
      <c r="G82" s="6">
        <f>G81-C82</f>
        <v>68041.364580080277</v>
      </c>
      <c r="H82" s="6">
        <f>POWER((1+(0.0675/12)),-A82)*G82</f>
        <v>43684.177276648254</v>
      </c>
      <c r="I82" s="6">
        <f>H82+F82</f>
        <v>74672.121796824998</v>
      </c>
      <c r="J82" s="16">
        <f>POWER((1+(0.0675/12)),A82)*I82</f>
        <v>116307.39960992489</v>
      </c>
      <c r="K82" s="15">
        <v>-864.25</v>
      </c>
      <c r="L82" s="6">
        <f>PPMT(6.375%/12,A82,180,-100000)</f>
        <v>503.41847136715853</v>
      </c>
      <c r="M82" s="6">
        <f>IPMT(6.375%/12,A82,180,-100000)</f>
        <v>360.83189029559747</v>
      </c>
      <c r="N82" s="6">
        <f>POWER((1+(0.06375/12)),-A82)*M82</f>
        <v>237.42114193332705</v>
      </c>
      <c r="O82" s="6">
        <f t="shared" si="3"/>
        <v>30472.191151312654</v>
      </c>
      <c r="P82" s="7">
        <f>P81-L82</f>
        <v>67417.878525451175</v>
      </c>
      <c r="Q82" s="6">
        <f>POWER((1+(0.06375/12)),-A82)*P82</f>
        <v>44359.797835835132</v>
      </c>
      <c r="R82" s="7">
        <f>Q82+O82</f>
        <v>74831.988987147779</v>
      </c>
      <c r="S82" s="16">
        <f>POWER((1+(0.06375/12)),A82)*R82</f>
        <v>113729.41693791762</v>
      </c>
      <c r="T82" s="21" t="str">
        <f>IF(G82&gt;P82,"NO POINTS","1 POINT")</f>
        <v>NO POINTS</v>
      </c>
      <c r="U82" s="8" t="str">
        <f>IF(J82&lt;S82,"NO POINTS","1 POINT")</f>
        <v>1 POINT</v>
      </c>
      <c r="V82" s="9" t="str">
        <f>IF(F82&gt;O82,"NO POINTS","1 POINT")</f>
        <v>NO POINTS</v>
      </c>
    </row>
    <row r="83" spans="1:22" x14ac:dyDescent="0.25">
      <c r="A83" s="11">
        <v>80</v>
      </c>
      <c r="B83" s="15">
        <v>-884.91</v>
      </c>
      <c r="C83" s="6">
        <f>PPMT(6.75%/12,A83,180,-100000)</f>
        <v>502.17678649106972</v>
      </c>
      <c r="D83" s="6">
        <f>IPMT(6.75%/12,A83,180,-100000)</f>
        <v>382.73267576295166</v>
      </c>
      <c r="E83" s="6">
        <f>POWER((1+(0.0675/12)),-A83)*D83</f>
        <v>244.34903386565216</v>
      </c>
      <c r="F83" s="6">
        <f t="shared" si="2"/>
        <v>31232.293554042404</v>
      </c>
      <c r="G83" s="6">
        <f>G82-C83</f>
        <v>67539.187793589212</v>
      </c>
      <c r="H83" s="6">
        <f>POWER((1+(0.0675/12)),-A83)*G83</f>
        <v>43119.222189577857</v>
      </c>
      <c r="I83" s="6">
        <f>H83+F83</f>
        <v>74351.515743620257</v>
      </c>
      <c r="J83" s="16">
        <f>POWER((1+(0.0675/12)),A83)*I83</f>
        <v>116459.45194623967</v>
      </c>
      <c r="K83" s="15">
        <v>-864.25</v>
      </c>
      <c r="L83" s="6">
        <f>PPMT(6.375%/12,A83,180,-100000)</f>
        <v>506.09288199629657</v>
      </c>
      <c r="M83" s="6">
        <f>IPMT(6.375%/12,A83,180,-100000)</f>
        <v>358.15747966645949</v>
      </c>
      <c r="N83" s="6">
        <f>POWER((1+(0.06375/12)),-A83)*M83</f>
        <v>234.41609052197617</v>
      </c>
      <c r="O83" s="6">
        <f t="shared" si="3"/>
        <v>30706.60724183463</v>
      </c>
      <c r="P83" s="7">
        <f>P82-L83</f>
        <v>66911.785643454874</v>
      </c>
      <c r="Q83" s="6">
        <f>POWER((1+(0.06375/12)),-A83)*P83</f>
        <v>43794.14109958084</v>
      </c>
      <c r="R83" s="7">
        <f>Q83+O83</f>
        <v>74500.74834141547</v>
      </c>
      <c r="S83" s="16">
        <f>POWER((1+(0.06375/12)),A83)*R83</f>
        <v>113827.51158340402</v>
      </c>
      <c r="T83" s="21" t="str">
        <f>IF(G83&gt;P83,"NO POINTS","1 POINT")</f>
        <v>NO POINTS</v>
      </c>
      <c r="U83" s="8" t="str">
        <f>IF(J83&lt;S83,"NO POINTS","1 POINT")</f>
        <v>1 POINT</v>
      </c>
      <c r="V83" s="9" t="str">
        <f>IF(F83&gt;O83,"NO POINTS","1 POINT")</f>
        <v>NO POINTS</v>
      </c>
    </row>
    <row r="84" spans="1:22" x14ac:dyDescent="0.25">
      <c r="A84" s="11">
        <v>81</v>
      </c>
      <c r="B84" s="15">
        <v>-884.91</v>
      </c>
      <c r="C84" s="6">
        <f>PPMT(6.75%/12,A84,180,-100000)</f>
        <v>505.00153091508196</v>
      </c>
      <c r="D84" s="6">
        <f>IPMT(6.75%/12,A84,180,-100000)</f>
        <v>379.90793133893936</v>
      </c>
      <c r="E84" s="6">
        <f>POWER((1+(0.0675/12)),-A84)*D84</f>
        <v>241.18893704549458</v>
      </c>
      <c r="F84" s="6">
        <f t="shared" si="2"/>
        <v>31473.4824910879</v>
      </c>
      <c r="G84" s="6">
        <f>G83-C84</f>
        <v>67034.186262674135</v>
      </c>
      <c r="H84" s="6">
        <f>POWER((1+(0.0675/12)),-A84)*G84</f>
        <v>42557.427199327627</v>
      </c>
      <c r="I84" s="6">
        <f>H84+F84</f>
        <v>74030.90969041553</v>
      </c>
      <c r="J84" s="16">
        <f>POWER((1+(0.0675/12)),A84)*I84</f>
        <v>116609.53483252219</v>
      </c>
      <c r="K84" s="15">
        <v>-864.25</v>
      </c>
      <c r="L84" s="6">
        <f>PPMT(6.375%/12,A84,180,-100000)</f>
        <v>508.78150043190192</v>
      </c>
      <c r="M84" s="6">
        <f>IPMT(6.375%/12,A84,180,-100000)</f>
        <v>355.46886123085415</v>
      </c>
      <c r="N84" s="6">
        <f>POWER((1+(0.06375/12)),-A84)*M84</f>
        <v>231.42691908389014</v>
      </c>
      <c r="O84" s="6">
        <f t="shared" si="3"/>
        <v>30938.03416091852</v>
      </c>
      <c r="P84" s="7">
        <f>P83-L84</f>
        <v>66403.004143022976</v>
      </c>
      <c r="Q84" s="6">
        <f>POWER((1+(0.06375/12)),-A84)*P84</f>
        <v>43231.473534764657</v>
      </c>
      <c r="R84" s="7">
        <f>Q84+O84</f>
        <v>74169.507695683176</v>
      </c>
      <c r="S84" s="16">
        <f>POWER((1+(0.06375/12)),A84)*R84</f>
        <v>113923.43873825896</v>
      </c>
      <c r="T84" s="21" t="str">
        <f>IF(G84&gt;P84,"NO POINTS","1 POINT")</f>
        <v>NO POINTS</v>
      </c>
      <c r="U84" s="8" t="str">
        <f>IF(J84&lt;S84,"NO POINTS","1 POINT")</f>
        <v>1 POINT</v>
      </c>
      <c r="V84" s="9" t="str">
        <f>IF(F84&gt;O84,"NO POINTS","1 POINT")</f>
        <v>NO POINTS</v>
      </c>
    </row>
    <row r="85" spans="1:22" x14ac:dyDescent="0.25">
      <c r="A85" s="11">
        <v>82</v>
      </c>
      <c r="B85" s="15">
        <v>-884.91</v>
      </c>
      <c r="C85" s="6">
        <f>PPMT(6.75%/12,A85,180,-100000)</f>
        <v>507.84216452647939</v>
      </c>
      <c r="D85" s="6">
        <f>IPMT(6.75%/12,A85,180,-100000)</f>
        <v>377.06729772754204</v>
      </c>
      <c r="E85" s="6">
        <f>POWER((1+(0.0675/12)),-A85)*D85</f>
        <v>238.0465163417953</v>
      </c>
      <c r="F85" s="6">
        <f t="shared" si="2"/>
        <v>31711.529007429694</v>
      </c>
      <c r="G85" s="6">
        <f>G84-C85</f>
        <v>66526.34409814766</v>
      </c>
      <c r="H85" s="6">
        <f>POWER((1+(0.0675/12)),-A85)*G85</f>
        <v>41998.774629781088</v>
      </c>
      <c r="I85" s="6">
        <f>H85+F85</f>
        <v>73710.303637210774</v>
      </c>
      <c r="J85" s="16">
        <f>POWER((1+(0.0675/12)),A85)*I85</f>
        <v>116757.62130142865</v>
      </c>
      <c r="K85" s="15">
        <v>-864.25</v>
      </c>
      <c r="L85" s="6">
        <f>PPMT(6.375%/12,A85,180,-100000)</f>
        <v>511.48440215294647</v>
      </c>
      <c r="M85" s="6">
        <f>IPMT(6.375%/12,A85,180,-100000)</f>
        <v>352.76595950980976</v>
      </c>
      <c r="N85" s="6">
        <f>POWER((1+(0.06375/12)),-A85)*M85</f>
        <v>228.45354370251769</v>
      </c>
      <c r="O85" s="6">
        <f t="shared" si="3"/>
        <v>31166.487704621039</v>
      </c>
      <c r="P85" s="7">
        <f>P84-L85</f>
        <v>65891.519740870033</v>
      </c>
      <c r="Q85" s="6">
        <f>POWER((1+(0.06375/12)),-A85)*P85</f>
        <v>42671.779345329829</v>
      </c>
      <c r="R85" s="7">
        <f>Q85+O85</f>
        <v>73838.267049950868</v>
      </c>
      <c r="S85" s="16">
        <f>POWER((1+(0.06375/12)),A85)*R85</f>
        <v>114017.17260440302</v>
      </c>
      <c r="T85" s="21" t="str">
        <f>IF(G85&gt;P85,"NO POINTS","1 POINT")</f>
        <v>NO POINTS</v>
      </c>
      <c r="U85" s="8" t="str">
        <f>IF(J85&lt;S85,"NO POINTS","1 POINT")</f>
        <v>1 POINT</v>
      </c>
      <c r="V85" s="9" t="str">
        <f>IF(F85&gt;O85,"NO POINTS","1 POINT")</f>
        <v>NO POINTS</v>
      </c>
    </row>
    <row r="86" spans="1:22" x14ac:dyDescent="0.25">
      <c r="A86" s="11">
        <v>83</v>
      </c>
      <c r="B86" s="15">
        <v>-884.91</v>
      </c>
      <c r="C86" s="6">
        <f>PPMT(6.75%/12,A86,180,-100000)</f>
        <v>510.69877670194069</v>
      </c>
      <c r="D86" s="6">
        <f>IPMT(6.75%/12,A86,180,-100000)</f>
        <v>374.21068555208052</v>
      </c>
      <c r="E86" s="6">
        <f>POWER((1+(0.0675/12)),-A86)*D86</f>
        <v>234.92167288255419</v>
      </c>
      <c r="F86" s="6">
        <f t="shared" si="2"/>
        <v>31946.450680312249</v>
      </c>
      <c r="G86" s="6">
        <f>G85-C86</f>
        <v>66015.645321445714</v>
      </c>
      <c r="H86" s="6">
        <f>POWER((1+(0.0675/12)),-A86)*G86</f>
        <v>41443.246903693784</v>
      </c>
      <c r="I86" s="6">
        <f>H86+F86</f>
        <v>73389.697584006033</v>
      </c>
      <c r="J86" s="16">
        <f>POWER((1+(0.0675/12)),A86)*I86</f>
        <v>116903.68414454725</v>
      </c>
      <c r="K86" s="15">
        <v>-864.25</v>
      </c>
      <c r="L86" s="6">
        <f>PPMT(6.375%/12,A86,180,-100000)</f>
        <v>514.2016630393839</v>
      </c>
      <c r="M86" s="6">
        <f>IPMT(6.375%/12,A86,180,-100000)</f>
        <v>350.04869862337222</v>
      </c>
      <c r="N86" s="6">
        <f>POWER((1+(0.06375/12)),-A86)*M86</f>
        <v>225.49588090475831</v>
      </c>
      <c r="O86" s="6">
        <f t="shared" si="3"/>
        <v>31391.983585525795</v>
      </c>
      <c r="P86" s="7">
        <f>P85-L86</f>
        <v>65377.318077830649</v>
      </c>
      <c r="Q86" s="6">
        <f>POWER((1+(0.06375/12)),-A86)*P86</f>
        <v>42115.042818692775</v>
      </c>
      <c r="R86" s="7">
        <f>Q86+O86</f>
        <v>73507.026404218574</v>
      </c>
      <c r="S86" s="16">
        <f>POWER((1+(0.06375/12)),A86)*R86</f>
        <v>114108.68717082453</v>
      </c>
      <c r="T86" s="21" t="str">
        <f>IF(G86&gt;P86,"NO POINTS","1 POINT")</f>
        <v>NO POINTS</v>
      </c>
      <c r="U86" s="8" t="str">
        <f>IF(J86&lt;S86,"NO POINTS","1 POINT")</f>
        <v>1 POINT</v>
      </c>
      <c r="V86" s="9" t="str">
        <f>IF(F86&gt;O86,"NO POINTS","1 POINT")</f>
        <v>NO POINTS</v>
      </c>
    </row>
    <row r="87" spans="1:22" x14ac:dyDescent="0.25">
      <c r="A87" s="11">
        <v>84</v>
      </c>
      <c r="B87" s="15">
        <v>-884.91</v>
      </c>
      <c r="C87" s="6">
        <f>PPMT(6.75%/12,A87,180,-100000)</f>
        <v>513.57145732088918</v>
      </c>
      <c r="D87" s="6">
        <f>IPMT(6.75%/12,A87,180,-100000)</f>
        <v>371.3380049331322</v>
      </c>
      <c r="E87" s="6">
        <f>POWER((1+(0.0675/12)),-A87)*D87</f>
        <v>231.81430834881547</v>
      </c>
      <c r="F87" s="6">
        <f t="shared" si="2"/>
        <v>32178.264988661063</v>
      </c>
      <c r="G87" s="6">
        <f>G86-C87</f>
        <v>65502.073864124824</v>
      </c>
      <c r="H87" s="6">
        <f>POWER((1+(0.0675/12)),-A87)*G87</f>
        <v>40890.826542140225</v>
      </c>
      <c r="I87" s="6">
        <f>H87+F87</f>
        <v>73069.091530801292</v>
      </c>
      <c r="J87" s="16">
        <f>POWER((1+(0.0675/12)),A87)*I87</f>
        <v>117047.69591053945</v>
      </c>
      <c r="K87" s="15">
        <v>-864.25</v>
      </c>
      <c r="L87" s="6">
        <f>PPMT(6.375%/12,A87,180,-100000)</f>
        <v>516.9333593742806</v>
      </c>
      <c r="M87" s="6">
        <f>IPMT(6.375%/12,A87,180,-100000)</f>
        <v>347.31700228847541</v>
      </c>
      <c r="N87" s="6">
        <f>POWER((1+(0.06375/12)),-A87)*M87</f>
        <v>222.55384765861899</v>
      </c>
      <c r="O87" s="6">
        <f t="shared" si="3"/>
        <v>31614.537433184414</v>
      </c>
      <c r="P87" s="7">
        <f>P86-L87</f>
        <v>64860.384718456371</v>
      </c>
      <c r="Q87" s="6">
        <f>POWER((1+(0.06375/12)),-A87)*P87</f>
        <v>41561.248325301851</v>
      </c>
      <c r="R87" s="7">
        <f>Q87+O87</f>
        <v>73175.785758486265</v>
      </c>
      <c r="S87" s="16">
        <f>POWER((1+(0.06375/12)),A87)*R87</f>
        <v>114197.95621204525</v>
      </c>
      <c r="T87" s="21" t="str">
        <f>IF(G87&gt;P87,"NO POINTS","1 POINT")</f>
        <v>NO POINTS</v>
      </c>
      <c r="U87" s="8" t="str">
        <f>IF(J87&lt;S87,"NO POINTS","1 POINT")</f>
        <v>1 POINT</v>
      </c>
      <c r="V87" s="9" t="str">
        <f>IF(F87&gt;O87,"NO POINTS","1 POINT")</f>
        <v>NO POINTS</v>
      </c>
    </row>
    <row r="88" spans="1:22" x14ac:dyDescent="0.25">
      <c r="A88" s="11">
        <v>85</v>
      </c>
      <c r="B88" s="15">
        <v>-884.91</v>
      </c>
      <c r="C88" s="6">
        <f>PPMT(6.75%/12,A88,180,-100000)</f>
        <v>516.46029676831915</v>
      </c>
      <c r="D88" s="6">
        <f>IPMT(6.75%/12,A88,180,-100000)</f>
        <v>368.44916548570222</v>
      </c>
      <c r="E88" s="6">
        <f>POWER((1+(0.0675/12)),-A88)*D88</f>
        <v>228.72432497157365</v>
      </c>
      <c r="F88" s="6">
        <f t="shared" si="2"/>
        <v>32406.989313632635</v>
      </c>
      <c r="G88" s="6">
        <f>G87-C88</f>
        <v>64985.613567356508</v>
      </c>
      <c r="H88" s="6">
        <f>POWER((1+(0.0675/12)),-A88)*G88</f>
        <v>40341.4961639639</v>
      </c>
      <c r="I88" s="6">
        <f>H88+F88</f>
        <v>72748.485477596536</v>
      </c>
      <c r="J88" s="16">
        <f>POWER((1+(0.0675/12)),A88)*I88</f>
        <v>117189.62890326791</v>
      </c>
      <c r="K88" s="15">
        <v>-864.25</v>
      </c>
      <c r="L88" s="6">
        <f>PPMT(6.375%/12,A88,180,-100000)</f>
        <v>519.67956784595663</v>
      </c>
      <c r="M88" s="6">
        <f>IPMT(6.375%/12,A88,180,-100000)</f>
        <v>344.57079381679955</v>
      </c>
      <c r="N88" s="6">
        <f>POWER((1+(0.06375/12)),-A88)*M88</f>
        <v>219.62736137088325</v>
      </c>
      <c r="O88" s="6">
        <f t="shared" si="3"/>
        <v>31834.164794555298</v>
      </c>
      <c r="P88" s="7">
        <f>P87-L88</f>
        <v>64340.705150610418</v>
      </c>
      <c r="Q88" s="6">
        <f>POWER((1+(0.06375/12)),-A88)*P88</f>
        <v>41010.380318198659</v>
      </c>
      <c r="R88" s="7">
        <f>Q88+O88</f>
        <v>72844.545112753956</v>
      </c>
      <c r="S88" s="16">
        <f>POWER((1+(0.06375/12)),A88)*R88</f>
        <v>114284.95328657581</v>
      </c>
      <c r="T88" s="21" t="str">
        <f>IF(G88&gt;P88,"NO POINTS","1 POINT")</f>
        <v>NO POINTS</v>
      </c>
      <c r="U88" s="8" t="str">
        <f>IF(J88&lt;S88,"NO POINTS","1 POINT")</f>
        <v>1 POINT</v>
      </c>
      <c r="V88" s="9" t="str">
        <f>IF(F88&gt;O88,"NO POINTS","1 POINT")</f>
        <v>NO POINTS</v>
      </c>
    </row>
    <row r="89" spans="1:22" x14ac:dyDescent="0.25">
      <c r="A89" s="11">
        <v>86</v>
      </c>
      <c r="B89" s="15">
        <v>-884.91</v>
      </c>
      <c r="C89" s="6">
        <f>PPMT(6.75%/12,A89,180,-100000)</f>
        <v>519.36538593764089</v>
      </c>
      <c r="D89" s="6">
        <f>IPMT(6.75%/12,A89,180,-100000)</f>
        <v>365.54407631638037</v>
      </c>
      <c r="E89" s="6">
        <f>POWER((1+(0.0675/12)),-A89)*D89</f>
        <v>225.65162552869805</v>
      </c>
      <c r="F89" s="6">
        <f t="shared" si="2"/>
        <v>32632.640939161334</v>
      </c>
      <c r="G89" s="6">
        <f>G88-C89</f>
        <v>64466.248181418865</v>
      </c>
      <c r="H89" s="6">
        <f>POWER((1+(0.0675/12)),-A89)*G89</f>
        <v>39795.23848523046</v>
      </c>
      <c r="I89" s="6">
        <f>H89+F89</f>
        <v>72427.879424391795</v>
      </c>
      <c r="J89" s="16">
        <f>POWER((1+(0.0675/12)),A89)*I89</f>
        <v>117329.45517991114</v>
      </c>
      <c r="K89" s="15">
        <v>-864.25</v>
      </c>
      <c r="L89" s="6">
        <f>PPMT(6.375%/12,A89,180,-100000)</f>
        <v>522.44036555013804</v>
      </c>
      <c r="M89" s="6">
        <f>IPMT(6.375%/12,A89,180,-100000)</f>
        <v>341.80999611261791</v>
      </c>
      <c r="N89" s="6">
        <f>POWER((1+(0.06375/12)),-A89)*M89</f>
        <v>216.71633988479246</v>
      </c>
      <c r="O89" s="6">
        <f t="shared" si="3"/>
        <v>32050.881134440089</v>
      </c>
      <c r="P89" s="7">
        <f>P88-L89</f>
        <v>63818.264785060281</v>
      </c>
      <c r="Q89" s="6">
        <f>POWER((1+(0.06375/12)),-A89)*P89</f>
        <v>40462.423332581566</v>
      </c>
      <c r="R89" s="7">
        <f>Q89+O89</f>
        <v>72513.304467021662</v>
      </c>
      <c r="S89" s="16">
        <f>POWER((1+(0.06375/12)),A89)*R89</f>
        <v>114369.65173536062</v>
      </c>
      <c r="T89" s="21" t="str">
        <f>IF(G89&gt;P89,"NO POINTS","1 POINT")</f>
        <v>NO POINTS</v>
      </c>
      <c r="U89" s="8" t="str">
        <f>IF(J89&lt;S89,"NO POINTS","1 POINT")</f>
        <v>1 POINT</v>
      </c>
      <c r="V89" s="9" t="str">
        <f>IF(F89&gt;O89,"NO POINTS","1 POINT")</f>
        <v>NO POINTS</v>
      </c>
    </row>
    <row r="90" spans="1:22" x14ac:dyDescent="0.25">
      <c r="A90" s="11">
        <v>87</v>
      </c>
      <c r="B90" s="15">
        <v>-884.91</v>
      </c>
      <c r="C90" s="6">
        <f>PPMT(6.75%/12,A90,180,-100000)</f>
        <v>522.28681623354021</v>
      </c>
      <c r="D90" s="6">
        <f>IPMT(6.75%/12,A90,180,-100000)</f>
        <v>362.62264602048111</v>
      </c>
      <c r="E90" s="6">
        <f>POWER((1+(0.0675/12)),-A90)*D90</f>
        <v>222.59611334187329</v>
      </c>
      <c r="F90" s="6">
        <f t="shared" si="2"/>
        <v>32855.237052503209</v>
      </c>
      <c r="G90" s="6">
        <f>G89-C90</f>
        <v>63943.961365185321</v>
      </c>
      <c r="H90" s="6">
        <f>POWER((1+(0.0675/12)),-A90)*G90</f>
        <v>39252.036318683837</v>
      </c>
      <c r="I90" s="6">
        <f>H90+F90</f>
        <v>72107.273371187039</v>
      </c>
      <c r="J90" s="16">
        <f>POWER((1+(0.0675/12)),A90)*I90</f>
        <v>117467.14654906458</v>
      </c>
      <c r="K90" s="15">
        <v>-864.25</v>
      </c>
      <c r="L90" s="6">
        <f>PPMT(6.375%/12,A90,180,-100000)</f>
        <v>525.2158299921233</v>
      </c>
      <c r="M90" s="6">
        <f>IPMT(6.375%/12,A90,180,-100000)</f>
        <v>339.03453167063282</v>
      </c>
      <c r="N90" s="6">
        <f>POWER((1+(0.06375/12)),-A90)*M90</f>
        <v>213.82070147773914</v>
      </c>
      <c r="O90" s="6">
        <f t="shared" si="3"/>
        <v>32264.701835917829</v>
      </c>
      <c r="P90" s="7">
        <f>P89-L90</f>
        <v>63293.04895506816</v>
      </c>
      <c r="Q90" s="6">
        <f>POWER((1+(0.06375/12)),-A90)*P90</f>
        <v>39917.361985371528</v>
      </c>
      <c r="R90" s="7">
        <f>Q90+O90</f>
        <v>72182.063821289354</v>
      </c>
      <c r="S90" s="16">
        <f>POWER((1+(0.06375/12)),A90)*R90</f>
        <v>114452.02468021258</v>
      </c>
      <c r="T90" s="21" t="str">
        <f>IF(G90&gt;P90,"NO POINTS","1 POINT")</f>
        <v>NO POINTS</v>
      </c>
      <c r="U90" s="8" t="str">
        <f>IF(J90&lt;S90,"NO POINTS","1 POINT")</f>
        <v>1 POINT</v>
      </c>
      <c r="V90" s="9" t="str">
        <f>IF(F90&gt;O90,"NO POINTS","1 POINT")</f>
        <v>NO POINTS</v>
      </c>
    </row>
    <row r="91" spans="1:22" x14ac:dyDescent="0.25">
      <c r="A91" s="11">
        <v>88</v>
      </c>
      <c r="B91" s="15">
        <v>-884.91</v>
      </c>
      <c r="C91" s="6">
        <f>PPMT(6.75%/12,A91,180,-100000)</f>
        <v>525.22467957485378</v>
      </c>
      <c r="D91" s="6">
        <f>IPMT(6.75%/12,A91,180,-100000)</f>
        <v>359.68478267916754</v>
      </c>
      <c r="E91" s="6">
        <f>POWER((1+(0.0675/12)),-A91)*D91</f>
        <v>219.55769227355788</v>
      </c>
      <c r="F91" s="6">
        <f t="shared" si="2"/>
        <v>33074.794744776766</v>
      </c>
      <c r="G91" s="6">
        <f>G90-C91</f>
        <v>63418.736685610471</v>
      </c>
      <c r="H91" s="6">
        <f>POWER((1+(0.0675/12)),-A91)*G91</f>
        <v>38711.872573205532</v>
      </c>
      <c r="I91" s="6">
        <f>H91+F91</f>
        <v>71786.667317982297</v>
      </c>
      <c r="J91" s="16">
        <f>POWER((1+(0.0675/12)),A91)*I91</f>
        <v>117602.67456882824</v>
      </c>
      <c r="K91" s="15">
        <v>-864.25</v>
      </c>
      <c r="L91" s="6">
        <f>PPMT(6.375%/12,A91,180,-100000)</f>
        <v>528.00603908895641</v>
      </c>
      <c r="M91" s="6">
        <f>IPMT(6.375%/12,A91,180,-100000)</f>
        <v>336.24432257379959</v>
      </c>
      <c r="N91" s="6">
        <f>POWER((1+(0.06375/12)),-A91)*M91</f>
        <v>210.94036485897291</v>
      </c>
      <c r="O91" s="6">
        <f t="shared" si="3"/>
        <v>32475.642200776801</v>
      </c>
      <c r="P91" s="7">
        <f>P90-L91</f>
        <v>62765.042915979204</v>
      </c>
      <c r="Q91" s="6">
        <f>POWER((1+(0.06375/12)),-A91)*P91</f>
        <v>39375.180974780247</v>
      </c>
      <c r="R91" s="7">
        <f>Q91+O91</f>
        <v>71850.823175557045</v>
      </c>
      <c r="S91" s="16">
        <f>POWER((1+(0.06375/12)),A91)*R91</f>
        <v>114532.04502223725</v>
      </c>
      <c r="T91" s="21" t="str">
        <f>IF(G91&gt;P91,"NO POINTS","1 POINT")</f>
        <v>NO POINTS</v>
      </c>
      <c r="U91" s="8" t="str">
        <f>IF(J91&lt;S91,"NO POINTS","1 POINT")</f>
        <v>1 POINT</v>
      </c>
      <c r="V91" s="9" t="str">
        <f>IF(F91&gt;O91,"NO POINTS","1 POINT")</f>
        <v>NO POINTS</v>
      </c>
    </row>
    <row r="92" spans="1:22" x14ac:dyDescent="0.25">
      <c r="A92" s="11">
        <v>89</v>
      </c>
      <c r="B92" s="15">
        <v>-884.91</v>
      </c>
      <c r="C92" s="6">
        <f>PPMT(6.75%/12,A92,180,-100000)</f>
        <v>528.1790683974624</v>
      </c>
      <c r="D92" s="6">
        <f>IPMT(6.75%/12,A92,180,-100000)</f>
        <v>356.73039385655892</v>
      </c>
      <c r="E92" s="6">
        <f>POWER((1+(0.0675/12)),-A92)*D92</f>
        <v>216.53626672395887</v>
      </c>
      <c r="F92" s="6">
        <f t="shared" si="2"/>
        <v>33291.331011500726</v>
      </c>
      <c r="G92" s="6">
        <f>G91-C92</f>
        <v>62890.55761721301</v>
      </c>
      <c r="H92" s="6">
        <f>POWER((1+(0.0675/12)),-A92)*G92</f>
        <v>38174.73025327683</v>
      </c>
      <c r="I92" s="6">
        <f>H92+F92</f>
        <v>71466.061264777556</v>
      </c>
      <c r="J92" s="16">
        <f>POWER((1+(0.0675/12)),A92)*I92</f>
        <v>117736.01054488044</v>
      </c>
      <c r="K92" s="15">
        <v>-864.25</v>
      </c>
      <c r="L92" s="6">
        <f>PPMT(6.375%/12,A92,180,-100000)</f>
        <v>530.81107117161639</v>
      </c>
      <c r="M92" s="6">
        <f>IPMT(6.375%/12,A92,180,-100000)</f>
        <v>333.43929049113956</v>
      </c>
      <c r="N92" s="6">
        <f>POWER((1+(0.06375/12)),-A92)*M92</f>
        <v>208.0752491673187</v>
      </c>
      <c r="O92" s="6">
        <f t="shared" si="3"/>
        <v>32683.717449944121</v>
      </c>
      <c r="P92" s="7">
        <f>P91-L92</f>
        <v>62234.231844807589</v>
      </c>
      <c r="Q92" s="6">
        <f>POWER((1+(0.06375/12)),-A92)*P92</f>
        <v>38835.865079880627</v>
      </c>
      <c r="R92" s="7">
        <f>Q92+O92</f>
        <v>71519.582529824751</v>
      </c>
      <c r="S92" s="16">
        <f>POWER((1+(0.06375/12)),A92)*R92</f>
        <v>114609.68544024629</v>
      </c>
      <c r="T92" s="21" t="str">
        <f>IF(G92&gt;P92,"NO POINTS","1 POINT")</f>
        <v>NO POINTS</v>
      </c>
      <c r="U92" s="8" t="str">
        <f>IF(J92&lt;S92,"NO POINTS","1 POINT")</f>
        <v>1 POINT</v>
      </c>
      <c r="V92" s="9" t="str">
        <f>IF(F92&gt;O92,"NO POINTS","1 POINT")</f>
        <v>NO POINTS</v>
      </c>
    </row>
    <row r="93" spans="1:22" x14ac:dyDescent="0.25">
      <c r="A93" s="11">
        <v>90</v>
      </c>
      <c r="B93" s="15">
        <v>-884.91</v>
      </c>
      <c r="C93" s="6">
        <f>PPMT(6.75%/12,A93,180,-100000)</f>
        <v>531.15007565719804</v>
      </c>
      <c r="D93" s="6">
        <f>IPMT(6.75%/12,A93,180,-100000)</f>
        <v>353.75938659682322</v>
      </c>
      <c r="E93" s="6">
        <f>POWER((1+(0.0675/12)),-A93)*D93</f>
        <v>213.53174162802458</v>
      </c>
      <c r="F93" s="6">
        <f t="shared" si="2"/>
        <v>33504.862753128749</v>
      </c>
      <c r="G93" s="6">
        <f>G92-C93</f>
        <v>62359.407541555811</v>
      </c>
      <c r="H93" s="6">
        <f>POWER((1+(0.0675/12)),-A93)*G93</f>
        <v>37640.592458444065</v>
      </c>
      <c r="I93" s="6">
        <f>H93+F93</f>
        <v>71145.455211572815</v>
      </c>
      <c r="J93" s="16">
        <f>POWER((1+(0.0675/12)),A93)*I93</f>
        <v>117867.12552853819</v>
      </c>
      <c r="K93" s="15">
        <v>-864.25</v>
      </c>
      <c r="L93" s="6">
        <f>PPMT(6.375%/12,A93,180,-100000)</f>
        <v>533.63100498721576</v>
      </c>
      <c r="M93" s="6">
        <f>IPMT(6.375%/12,A93,180,-100000)</f>
        <v>330.61935667554036</v>
      </c>
      <c r="N93" s="6">
        <f>POWER((1+(0.06375/12)),-A93)*M93</f>
        <v>205.22527396890604</v>
      </c>
      <c r="O93" s="6">
        <f t="shared" si="3"/>
        <v>32888.942723913024</v>
      </c>
      <c r="P93" s="7">
        <f>P92-L93</f>
        <v>61700.60083982037</v>
      </c>
      <c r="Q93" s="6">
        <f>POWER((1+(0.06375/12)),-A93)*P93</f>
        <v>38299.399160179419</v>
      </c>
      <c r="R93" s="7">
        <f>Q93+O93</f>
        <v>71188.341884092442</v>
      </c>
      <c r="S93" s="16">
        <f>POWER((1+(0.06375/12)),A93)*R93</f>
        <v>114684.91838916038</v>
      </c>
      <c r="T93" s="21" t="str">
        <f>IF(G93&gt;P93,"NO POINTS","1 POINT")</f>
        <v>NO POINTS</v>
      </c>
      <c r="U93" s="8" t="str">
        <f>IF(J93&lt;S93,"NO POINTS","1 POINT")</f>
        <v>1 POINT</v>
      </c>
      <c r="V93" s="9" t="str">
        <f>IF(F93&gt;O93,"NO POINTS","1 POINT")</f>
        <v>NO POINTS</v>
      </c>
    </row>
    <row r="94" spans="1:22" x14ac:dyDescent="0.25">
      <c r="A94" s="11">
        <v>91</v>
      </c>
      <c r="B94" s="15">
        <v>-884.91</v>
      </c>
      <c r="C94" s="6">
        <f>PPMT(6.75%/12,A94,180,-100000)</f>
        <v>534.13779483276983</v>
      </c>
      <c r="D94" s="6">
        <f>IPMT(6.75%/12,A94,180,-100000)</f>
        <v>350.77166742125149</v>
      </c>
      <c r="E94" s="6">
        <f>POWER((1+(0.0675/12)),-A94)*D94</f>
        <v>210.54402245245282</v>
      </c>
      <c r="F94" s="6">
        <f t="shared" si="2"/>
        <v>33715.406775581199</v>
      </c>
      <c r="G94" s="6">
        <f>G93-C94</f>
        <v>61825.269746723039</v>
      </c>
      <c r="H94" s="6">
        <f>POWER((1+(0.0675/12)),-A94)*G94</f>
        <v>37109.442382786867</v>
      </c>
      <c r="I94" s="6">
        <f>H94+F94</f>
        <v>70824.849158368073</v>
      </c>
      <c r="J94" s="16">
        <f>POWER((1+(0.0675/12)),A94)*I94</f>
        <v>117995.99031480346</v>
      </c>
      <c r="K94" s="15">
        <v>-864.25</v>
      </c>
      <c r="L94" s="6">
        <f>PPMT(6.375%/12,A94,180,-100000)</f>
        <v>536.46591970121017</v>
      </c>
      <c r="M94" s="6">
        <f>IPMT(6.375%/12,A94,180,-100000)</f>
        <v>327.78444196154572</v>
      </c>
      <c r="N94" s="6">
        <f>POWER((1+(0.06375/12)),-A94)*M94</f>
        <v>202.39035925491146</v>
      </c>
      <c r="O94" s="6">
        <f t="shared" si="3"/>
        <v>33091.333083167934</v>
      </c>
      <c r="P94" s="7">
        <f>P93-L94</f>
        <v>61164.134920119162</v>
      </c>
      <c r="Q94" s="6">
        <f>POWER((1+(0.06375/12)),-A94)*P94</f>
        <v>37765.768155192207</v>
      </c>
      <c r="R94" s="7">
        <f>Q94+O94</f>
        <v>70857.101238360134</v>
      </c>
      <c r="S94" s="16">
        <f>POWER((1+(0.06375/12)),A94)*R94</f>
        <v>114757.71609840156</v>
      </c>
      <c r="T94" s="21" t="str">
        <f>IF(G94&gt;P94,"NO POINTS","1 POINT")</f>
        <v>NO POINTS</v>
      </c>
      <c r="U94" s="8" t="str">
        <f>IF(J94&lt;S94,"NO POINTS","1 POINT")</f>
        <v>1 POINT</v>
      </c>
      <c r="V94" s="9" t="str">
        <f>IF(F94&gt;O94,"NO POINTS","1 POINT")</f>
        <v>NO POINTS</v>
      </c>
    </row>
    <row r="95" spans="1:22" x14ac:dyDescent="0.25">
      <c r="A95" s="11">
        <v>92</v>
      </c>
      <c r="B95" s="15">
        <v>-884.91</v>
      </c>
      <c r="C95" s="6">
        <f>PPMT(6.75%/12,A95,180,-100000)</f>
        <v>537.14231992870418</v>
      </c>
      <c r="D95" s="6">
        <f>IPMT(6.75%/12,A95,180,-100000)</f>
        <v>347.76714232531708</v>
      </c>
      <c r="E95" s="6">
        <f>POWER((1+(0.0675/12)),-A95)*D95</f>
        <v>207.57301519271704</v>
      </c>
      <c r="F95" s="6">
        <f t="shared" si="2"/>
        <v>33922.979790773919</v>
      </c>
      <c r="G95" s="6">
        <f>G94-C95</f>
        <v>61288.127426794337</v>
      </c>
      <c r="H95" s="6">
        <f>POWER((1+(0.0675/12)),-A95)*G95</f>
        <v>36581.263314389398</v>
      </c>
      <c r="I95" s="6">
        <f>H95+F95</f>
        <v>70504.243105163318</v>
      </c>
      <c r="J95" s="16">
        <f>POWER((1+(0.0675/12)),A95)*I95</f>
        <v>118122.57544039554</v>
      </c>
      <c r="K95" s="15">
        <v>-864.25</v>
      </c>
      <c r="L95" s="6">
        <f>PPMT(6.375%/12,A95,180,-100000)</f>
        <v>539.315894899623</v>
      </c>
      <c r="M95" s="6">
        <f>IPMT(6.375%/12,A95,180,-100000)</f>
        <v>324.93446676313306</v>
      </c>
      <c r="N95" s="6">
        <f>POWER((1+(0.06375/12)),-A95)*M95</f>
        <v>199.57042543931217</v>
      </c>
      <c r="O95" s="6">
        <f t="shared" si="3"/>
        <v>33290.903508607247</v>
      </c>
      <c r="P95" s="7">
        <f>P94-L95</f>
        <v>60624.819025219542</v>
      </c>
      <c r="Q95" s="6">
        <f>POWER((1+(0.06375/12)),-A95)*P95</f>
        <v>37234.957084020578</v>
      </c>
      <c r="R95" s="7">
        <f>Q95+O95</f>
        <v>70525.860592627825</v>
      </c>
      <c r="S95" s="16">
        <f>POWER((1+(0.06375/12)),A95)*R95</f>
        <v>114828.05057027472</v>
      </c>
      <c r="T95" s="21" t="str">
        <f>IF(G95&gt;P95,"NO POINTS","1 POINT")</f>
        <v>NO POINTS</v>
      </c>
      <c r="U95" s="8" t="str">
        <f>IF(J95&lt;S95,"NO POINTS","1 POINT")</f>
        <v>1 POINT</v>
      </c>
      <c r="V95" s="9" t="str">
        <f>IF(F95&gt;O95,"NO POINTS","1 POINT")</f>
        <v>NO POINTS</v>
      </c>
    </row>
    <row r="96" spans="1:22" x14ac:dyDescent="0.25">
      <c r="A96" s="11">
        <v>93</v>
      </c>
      <c r="B96" s="15">
        <v>-884.91</v>
      </c>
      <c r="C96" s="6">
        <f>PPMT(6.75%/12,A96,180,-100000)</f>
        <v>540.16374547830321</v>
      </c>
      <c r="D96" s="6">
        <f>IPMT(6.75%/12,A96,180,-100000)</f>
        <v>344.74571677571817</v>
      </c>
      <c r="E96" s="6">
        <f>POWER((1+(0.0675/12)),-A96)*D96</f>
        <v>204.61862637010856</v>
      </c>
      <c r="F96" s="6">
        <f t="shared" si="2"/>
        <v>34127.598417144029</v>
      </c>
      <c r="G96" s="6">
        <f>G95-C96</f>
        <v>60747.963681316032</v>
      </c>
      <c r="H96" s="6">
        <f>POWER((1+(0.0675/12)),-A96)*G96</f>
        <v>36056.038634814555</v>
      </c>
      <c r="I96" s="6">
        <f>H96+F96</f>
        <v>70183.637051958591</v>
      </c>
      <c r="J96" s="16">
        <f>POWER((1+(0.0675/12)),A96)*I96</f>
        <v>118246.85118176945</v>
      </c>
      <c r="K96" s="15">
        <v>-864.25</v>
      </c>
      <c r="L96" s="6">
        <f>PPMT(6.375%/12,A96,180,-100000)</f>
        <v>542.18101059127719</v>
      </c>
      <c r="M96" s="6">
        <f>IPMT(6.375%/12,A96,180,-100000)</f>
        <v>322.06935107147882</v>
      </c>
      <c r="N96" s="6">
        <f>POWER((1+(0.06375/12)),-A96)*M96</f>
        <v>196.76539335665214</v>
      </c>
      <c r="O96" s="6">
        <f t="shared" si="3"/>
        <v>33487.668901963902</v>
      </c>
      <c r="P96" s="7">
        <f>P95-L96</f>
        <v>60082.638014628268</v>
      </c>
      <c r="Q96" s="6">
        <f>POWER((1+(0.06375/12)),-A96)*P96</f>
        <v>36706.951044931629</v>
      </c>
      <c r="R96" s="7">
        <f>Q96+O96</f>
        <v>70194.619946895531</v>
      </c>
      <c r="S96" s="16">
        <f>POWER((1+(0.06375/12)),A96)*R96</f>
        <v>114895.89357833804</v>
      </c>
      <c r="T96" s="21" t="str">
        <f>IF(G96&gt;P96,"NO POINTS","1 POINT")</f>
        <v>NO POINTS</v>
      </c>
      <c r="U96" s="8" t="str">
        <f>IF(J96&lt;S96,"NO POINTS","1 POINT")</f>
        <v>1 POINT</v>
      </c>
      <c r="V96" s="9" t="str">
        <f>IF(F96&gt;O96,"NO POINTS","1 POINT")</f>
        <v>NO POINTS</v>
      </c>
    </row>
    <row r="97" spans="1:22" x14ac:dyDescent="0.25">
      <c r="A97" s="11">
        <v>94</v>
      </c>
      <c r="B97" s="15">
        <v>-884.91</v>
      </c>
      <c r="C97" s="6">
        <f>PPMT(6.75%/12,A97,180,-100000)</f>
        <v>543.20216654661863</v>
      </c>
      <c r="D97" s="6">
        <f>IPMT(6.75%/12,A97,180,-100000)</f>
        <v>341.70729570740275</v>
      </c>
      <c r="E97" s="6">
        <f>POWER((1+(0.0675/12)),-A97)*D97</f>
        <v>201.68076302879496</v>
      </c>
      <c r="F97" s="6">
        <f t="shared" si="2"/>
        <v>34329.279180172824</v>
      </c>
      <c r="G97" s="6">
        <f>G96-C97</f>
        <v>60204.761514769416</v>
      </c>
      <c r="H97" s="6">
        <f>POWER((1+(0.0675/12)),-A97)*G97</f>
        <v>35533.751818581019</v>
      </c>
      <c r="I97" s="6">
        <f>H97+F97</f>
        <v>69863.030998753849</v>
      </c>
      <c r="J97" s="16">
        <f>POWER((1+(0.0675/12)),A97)*I97</f>
        <v>118368.78755312029</v>
      </c>
      <c r="K97" s="15">
        <v>-864.25</v>
      </c>
      <c r="L97" s="6">
        <f>PPMT(6.375%/12,A97,180,-100000)</f>
        <v>545.06134721004332</v>
      </c>
      <c r="M97" s="6">
        <f>IPMT(6.375%/12,A97,180,-100000)</f>
        <v>319.18901445271268</v>
      </c>
      <c r="N97" s="6">
        <f>POWER((1+(0.06375/12)),-A97)*M97</f>
        <v>193.97518425981903</v>
      </c>
      <c r="O97" s="6">
        <f t="shared" si="3"/>
        <v>33681.644086223721</v>
      </c>
      <c r="P97" s="7">
        <f>P96-L97</f>
        <v>59537.576667418223</v>
      </c>
      <c r="Q97" s="6">
        <f>POWER((1+(0.06375/12)),-A97)*P97</f>
        <v>36181.735214939516</v>
      </c>
      <c r="R97" s="7">
        <f>Q97+O97</f>
        <v>69863.379301163237</v>
      </c>
      <c r="S97" s="16">
        <f>POWER((1+(0.06375/12)),A97)*R97</f>
        <v>114961.21666576293</v>
      </c>
      <c r="T97" s="21" t="str">
        <f>IF(G97&gt;P97,"NO POINTS","1 POINT")</f>
        <v>NO POINTS</v>
      </c>
      <c r="U97" s="8" t="str">
        <f>IF(J97&lt;S97,"NO POINTS","1 POINT")</f>
        <v>1 POINT</v>
      </c>
      <c r="V97" s="9" t="str">
        <f>IF(F97&gt;O97,"NO POINTS","1 POINT")</f>
        <v>NO POINTS</v>
      </c>
    </row>
    <row r="98" spans="1:22" x14ac:dyDescent="0.25">
      <c r="A98" s="11">
        <v>95</v>
      </c>
      <c r="B98" s="15">
        <v>-884.91</v>
      </c>
      <c r="C98" s="6">
        <f>PPMT(6.75%/12,A98,180,-100000)</f>
        <v>546.2576787334433</v>
      </c>
      <c r="D98" s="6">
        <f>IPMT(6.75%/12,A98,180,-100000)</f>
        <v>338.65178352057802</v>
      </c>
      <c r="E98" s="6">
        <f>POWER((1+(0.0675/12)),-A98)*D98</f>
        <v>198.75933273289567</v>
      </c>
      <c r="F98" s="6">
        <f t="shared" si="2"/>
        <v>34528.038512905718</v>
      </c>
      <c r="G98" s="6">
        <f>G97-C98</f>
        <v>59658.503836035976</v>
      </c>
      <c r="H98" s="6">
        <f>POWER((1+(0.0675/12)),-A98)*G98</f>
        <v>35014.386432643376</v>
      </c>
      <c r="I98" s="6">
        <f>H98+F98</f>
        <v>69542.424945549094</v>
      </c>
      <c r="J98" s="16">
        <f>POWER((1+(0.0675/12)),A98)*I98</f>
        <v>118488.35430437315</v>
      </c>
      <c r="K98" s="15">
        <v>-864.25</v>
      </c>
      <c r="L98" s="6">
        <f>PPMT(6.375%/12,A98,180,-100000)</f>
        <v>547.95698561709673</v>
      </c>
      <c r="M98" s="6">
        <f>IPMT(6.375%/12,A98,180,-100000)</f>
        <v>316.29337604565939</v>
      </c>
      <c r="N98" s="6">
        <f>POWER((1+(0.06375/12)),-A98)*M98</f>
        <v>191.19971981783394</v>
      </c>
      <c r="O98" s="6">
        <f t="shared" si="3"/>
        <v>33872.843806041557</v>
      </c>
      <c r="P98" s="7">
        <f>P97-L98</f>
        <v>58989.619681801123</v>
      </c>
      <c r="Q98" s="6">
        <f>POWER((1+(0.06375/12)),-A98)*P98</f>
        <v>35659.294849389371</v>
      </c>
      <c r="R98" s="7">
        <f>Q98+O98</f>
        <v>69532.138655430928</v>
      </c>
      <c r="S98" s="16">
        <f>POWER((1+(0.06375/12)),A98)*R98</f>
        <v>115023.9911436827</v>
      </c>
      <c r="T98" s="21" t="str">
        <f>IF(G98&gt;P98,"NO POINTS","1 POINT")</f>
        <v>NO POINTS</v>
      </c>
      <c r="U98" s="8" t="str">
        <f>IF(J98&lt;S98,"NO POINTS","1 POINT")</f>
        <v>1 POINT</v>
      </c>
      <c r="V98" s="9" t="str">
        <f>IF(F98&gt;O98,"NO POINTS","1 POINT")</f>
        <v>NO POINTS</v>
      </c>
    </row>
    <row r="99" spans="1:22" x14ac:dyDescent="0.25">
      <c r="A99" s="11">
        <v>96</v>
      </c>
      <c r="B99" s="15">
        <v>-884.91</v>
      </c>
      <c r="C99" s="6">
        <f>PPMT(6.75%/12,A99,180,-100000)</f>
        <v>549.33037817631896</v>
      </c>
      <c r="D99" s="6">
        <f>IPMT(6.75%/12,A99,180,-100000)</f>
        <v>335.57908407770236</v>
      </c>
      <c r="E99" s="6">
        <f>POWER((1+(0.0675/12)),-A99)*D99</f>
        <v>195.85424356357385</v>
      </c>
      <c r="F99" s="6">
        <f t="shared" si="2"/>
        <v>34723.892756469293</v>
      </c>
      <c r="G99" s="6">
        <f>G98-C99</f>
        <v>59109.173457859659</v>
      </c>
      <c r="H99" s="6">
        <f>POWER((1+(0.0675/12)),-A99)*G99</f>
        <v>34497.926135875052</v>
      </c>
      <c r="I99" s="6">
        <f>H99+F99</f>
        <v>69221.818892344338</v>
      </c>
      <c r="J99" s="16">
        <f>POWER((1+(0.0675/12)),A99)*I99</f>
        <v>118605.52091915892</v>
      </c>
      <c r="K99" s="15">
        <v>-864.25</v>
      </c>
      <c r="L99" s="6">
        <f>PPMT(6.375%/12,A99,180,-100000)</f>
        <v>550.86800710318755</v>
      </c>
      <c r="M99" s="6">
        <f>IPMT(6.375%/12,A99,180,-100000)</f>
        <v>313.38235455956851</v>
      </c>
      <c r="N99" s="6">
        <f>POWER((1+(0.06375/12)),-A99)*M99</f>
        <v>188.4389221136523</v>
      </c>
      <c r="O99" s="6">
        <f t="shared" si="3"/>
        <v>34061.282728155209</v>
      </c>
      <c r="P99" s="7">
        <f>P98-L99</f>
        <v>58438.751674697938</v>
      </c>
      <c r="Q99" s="6">
        <f>POWER((1+(0.06375/12)),-A99)*P99</f>
        <v>35139.615281543418</v>
      </c>
      <c r="R99" s="7">
        <f>Q99+O99</f>
        <v>69200.898009698634</v>
      </c>
      <c r="S99" s="16">
        <f>POWER((1+(0.06375/12)),A99)*R99</f>
        <v>115084.18808953033</v>
      </c>
      <c r="T99" s="21" t="str">
        <f>IF(G99&gt;P99,"NO POINTS","1 POINT")</f>
        <v>NO POINTS</v>
      </c>
      <c r="U99" s="8" t="str">
        <f>IF(J99&lt;S99,"NO POINTS","1 POINT")</f>
        <v>1 POINT</v>
      </c>
      <c r="V99" s="9" t="str">
        <f>IF(F99&gt;O99,"NO POINTS","1 POINT")</f>
        <v>NO POINTS</v>
      </c>
    </row>
    <row r="100" spans="1:22" x14ac:dyDescent="0.25">
      <c r="A100" s="11">
        <v>97</v>
      </c>
      <c r="B100" s="15">
        <v>-884.91</v>
      </c>
      <c r="C100" s="6">
        <f>PPMT(6.75%/12,A100,180,-100000)</f>
        <v>552.42036155356072</v>
      </c>
      <c r="D100" s="6">
        <f>IPMT(6.75%/12,A100,180,-100000)</f>
        <v>332.4891007004606</v>
      </c>
      <c r="E100" s="6">
        <f>POWER((1+(0.0675/12)),-A100)*D100</f>
        <v>192.96540411614387</v>
      </c>
      <c r="F100" s="6">
        <f t="shared" si="2"/>
        <v>34916.858160585434</v>
      </c>
      <c r="G100" s="6">
        <f>G99-C100</f>
        <v>58556.7530963061</v>
      </c>
      <c r="H100" s="6">
        <f>POWER((1+(0.0675/12)),-A100)*G100</f>
        <v>33984.354678554169</v>
      </c>
      <c r="I100" s="6">
        <f>H100+F100</f>
        <v>68901.212839139596</v>
      </c>
      <c r="J100" s="16">
        <f>POWER((1+(0.0675/12)),A100)*I100</f>
        <v>118720.25661277564</v>
      </c>
      <c r="K100" s="15">
        <v>-864.25</v>
      </c>
      <c r="L100" s="6">
        <f>PPMT(6.375%/12,A100,180,-100000)</f>
        <v>553.79449339092321</v>
      </c>
      <c r="M100" s="6">
        <f>IPMT(6.375%/12,A100,180,-100000)</f>
        <v>310.4558682718328</v>
      </c>
      <c r="N100" s="6">
        <f>POWER((1+(0.06375/12)),-A100)*M100</f>
        <v>185.69271364197641</v>
      </c>
      <c r="O100" s="6">
        <f t="shared" si="3"/>
        <v>34246.975441797185</v>
      </c>
      <c r="P100" s="7">
        <f>P99-L100</f>
        <v>57884.957181307014</v>
      </c>
      <c r="Q100" s="6">
        <f>POWER((1+(0.06375/12)),-A100)*P100</f>
        <v>34622.68192216914</v>
      </c>
      <c r="R100" s="7">
        <f>Q100+O100</f>
        <v>68869.657363966326</v>
      </c>
      <c r="S100" s="16">
        <f>POWER((1+(0.06375/12)),A100)*R100</f>
        <v>115141.77834536503</v>
      </c>
      <c r="T100" s="21" t="str">
        <f>IF(G100&gt;P100,"NO POINTS","1 POINT")</f>
        <v>NO POINTS</v>
      </c>
      <c r="U100" s="8" t="str">
        <f>IF(J100&lt;S100,"NO POINTS","1 POINT")</f>
        <v>1 POINT</v>
      </c>
      <c r="V100" s="9" t="str">
        <f>IF(F100&gt;O100,"NO POINTS","1 POINT")</f>
        <v>NO POINTS</v>
      </c>
    </row>
    <row r="101" spans="1:22" x14ac:dyDescent="0.25">
      <c r="A101" s="11">
        <v>98</v>
      </c>
      <c r="B101" s="15">
        <v>-884.91</v>
      </c>
      <c r="C101" s="6">
        <f>PPMT(6.75%/12,A101,180,-100000)</f>
        <v>555.52772608729958</v>
      </c>
      <c r="D101" s="6">
        <f>IPMT(6.75%/12,A101,180,-100000)</f>
        <v>329.38173616672179</v>
      </c>
      <c r="E101" s="6">
        <f>POWER((1+(0.0675/12)),-A101)*D101</f>
        <v>190.09272349719544</v>
      </c>
      <c r="F101" s="6">
        <f t="shared" si="2"/>
        <v>35106.950884082631</v>
      </c>
      <c r="G101" s="6">
        <f>G100-C101</f>
        <v>58001.225370218803</v>
      </c>
      <c r="H101" s="6">
        <f>POWER((1+(0.0675/12)),-A101)*G101</f>
        <v>33473.655901852231</v>
      </c>
      <c r="I101" s="6">
        <f>H101+F101</f>
        <v>68580.606785934855</v>
      </c>
      <c r="J101" s="16">
        <f>POWER((1+(0.0675/12)),A101)*I101</f>
        <v>118832.53033013521</v>
      </c>
      <c r="K101" s="15">
        <v>-864.25</v>
      </c>
      <c r="L101" s="6">
        <f>PPMT(6.375%/12,A101,180,-100000)</f>
        <v>556.73652663706252</v>
      </c>
      <c r="M101" s="6">
        <f>IPMT(6.375%/12,A101,180,-100000)</f>
        <v>307.51383502569354</v>
      </c>
      <c r="N101" s="6">
        <f>POWER((1+(0.06375/12)),-A101)*M101</f>
        <v>182.96101730707969</v>
      </c>
      <c r="O101" s="6">
        <f t="shared" si="3"/>
        <v>34429.936459104269</v>
      </c>
      <c r="P101" s="7">
        <f>P100-L101</f>
        <v>57328.220654669953</v>
      </c>
      <c r="Q101" s="6">
        <f>POWER((1+(0.06375/12)),-A101)*P101</f>
        <v>34108.480259129756</v>
      </c>
      <c r="R101" s="7">
        <f>Q101+O101</f>
        <v>68538.416718234017</v>
      </c>
      <c r="S101" s="16">
        <f>POWER((1+(0.06375/12)),A101)*R101</f>
        <v>115196.73251618772</v>
      </c>
      <c r="T101" s="21" t="str">
        <f>IF(G101&gt;P101,"NO POINTS","1 POINT")</f>
        <v>NO POINTS</v>
      </c>
      <c r="U101" s="8" t="str">
        <f>IF(J101&lt;S101,"NO POINTS","1 POINT")</f>
        <v>1 POINT</v>
      </c>
      <c r="V101" s="9" t="str">
        <f>IF(F101&gt;O101,"NO POINTS","1 POINT")</f>
        <v>NO POINTS</v>
      </c>
    </row>
    <row r="102" spans="1:22" x14ac:dyDescent="0.25">
      <c r="A102" s="11">
        <v>99</v>
      </c>
      <c r="B102" s="15">
        <v>-884.91</v>
      </c>
      <c r="C102" s="6">
        <f>PPMT(6.75%/12,A102,180,-100000)</f>
        <v>558.65256954654058</v>
      </c>
      <c r="D102" s="6">
        <f>IPMT(6.75%/12,A102,180,-100000)</f>
        <v>326.25689270748074</v>
      </c>
      <c r="E102" s="6">
        <f>POWER((1+(0.0675/12)),-A102)*D102</f>
        <v>187.23611132173403</v>
      </c>
      <c r="F102" s="6">
        <f t="shared" si="2"/>
        <v>35294.186995404365</v>
      </c>
      <c r="G102" s="6">
        <f>G101-C102</f>
        <v>57442.572800672264</v>
      </c>
      <c r="H102" s="6">
        <f>POWER((1+(0.0675/12)),-A102)*G102</f>
        <v>32965.813737325756</v>
      </c>
      <c r="I102" s="6">
        <f>H102+F102</f>
        <v>68260.000732730114</v>
      </c>
      <c r="J102" s="16">
        <f>POWER((1+(0.0675/12)),A102)*I102</f>
        <v>118942.31074369568</v>
      </c>
      <c r="K102" s="15">
        <v>-864.25</v>
      </c>
      <c r="L102" s="6">
        <f>PPMT(6.375%/12,A102,180,-100000)</f>
        <v>559.69418943482185</v>
      </c>
      <c r="M102" s="6">
        <f>IPMT(6.375%/12,A102,180,-100000)</f>
        <v>304.5561722279341</v>
      </c>
      <c r="N102" s="6">
        <f>POWER((1+(0.06375/12)),-A102)*M102</f>
        <v>180.24375642064211</v>
      </c>
      <c r="O102" s="6">
        <f t="shared" si="3"/>
        <v>34610.18021552491</v>
      </c>
      <c r="P102" s="7">
        <f>P101-L102</f>
        <v>56768.526465235132</v>
      </c>
      <c r="Q102" s="6">
        <f>POWER((1+(0.06375/12)),-A102)*P102</f>
        <v>33596.995856976806</v>
      </c>
      <c r="R102" s="7">
        <f>Q102+O102</f>
        <v>68207.176072501723</v>
      </c>
      <c r="S102" s="16">
        <f>POWER((1+(0.06375/12)),A102)*R102</f>
        <v>115249.02096824517</v>
      </c>
      <c r="T102" s="21" t="str">
        <f>IF(G102&gt;P102,"NO POINTS","1 POINT")</f>
        <v>NO POINTS</v>
      </c>
      <c r="U102" s="8" t="str">
        <f>IF(J102&lt;S102,"NO POINTS","1 POINT")</f>
        <v>1 POINT</v>
      </c>
      <c r="V102" s="9" t="str">
        <f>IF(F102&gt;O102,"NO POINTS","1 POINT")</f>
        <v>NO POINTS</v>
      </c>
    </row>
    <row r="103" spans="1:22" x14ac:dyDescent="0.25">
      <c r="A103" s="11">
        <v>100</v>
      </c>
      <c r="B103" s="15">
        <v>-884.91</v>
      </c>
      <c r="C103" s="6">
        <f>PPMT(6.75%/12,A103,180,-100000)</f>
        <v>561.79499025023983</v>
      </c>
      <c r="D103" s="6">
        <f>IPMT(6.75%/12,A103,180,-100000)</f>
        <v>323.11447200378143</v>
      </c>
      <c r="E103" s="6">
        <f>POWER((1+(0.0675/12)),-A103)*D103</f>
        <v>184.39547771033665</v>
      </c>
      <c r="F103" s="6">
        <f t="shared" si="2"/>
        <v>35478.5824731147</v>
      </c>
      <c r="G103" s="6">
        <f>G102-C103</f>
        <v>56880.777810422027</v>
      </c>
      <c r="H103" s="6">
        <f>POWER((1+(0.0675/12)),-A103)*G103</f>
        <v>32460.812206410668</v>
      </c>
      <c r="I103" s="6">
        <f>H103+F103</f>
        <v>67939.394679525372</v>
      </c>
      <c r="J103" s="16">
        <f>POWER((1+(0.0675/12)),A103)*I103</f>
        <v>119049.56625137877</v>
      </c>
      <c r="K103" s="15">
        <v>-864.25</v>
      </c>
      <c r="L103" s="6">
        <f>PPMT(6.375%/12,A103,180,-100000)</f>
        <v>562.66756481619439</v>
      </c>
      <c r="M103" s="6">
        <f>IPMT(6.375%/12,A103,180,-100000)</f>
        <v>301.58279684656162</v>
      </c>
      <c r="N103" s="6">
        <f>POWER((1+(0.06375/12)),-A103)*M103</f>
        <v>177.54085469959765</v>
      </c>
      <c r="O103" s="6">
        <f t="shared" si="3"/>
        <v>34787.721070224507</v>
      </c>
      <c r="P103" s="7">
        <f>P102-L103</f>
        <v>56205.858900418942</v>
      </c>
      <c r="Q103" s="6">
        <f>POWER((1+(0.06375/12)),-A103)*P103</f>
        <v>33088.214356544908</v>
      </c>
      <c r="R103" s="7">
        <f>Q103+O103</f>
        <v>67875.935426769414</v>
      </c>
      <c r="S103" s="16">
        <f>POWER((1+(0.06375/12)),A103)*R103</f>
        <v>115298.61382732277</v>
      </c>
      <c r="T103" s="21" t="str">
        <f>IF(G103&gt;P103,"NO POINTS","1 POINT")</f>
        <v>NO POINTS</v>
      </c>
      <c r="U103" s="8" t="str">
        <f>IF(J103&lt;S103,"NO POINTS","1 POINT")</f>
        <v>1 POINT</v>
      </c>
      <c r="V103" s="9" t="str">
        <f>IF(F103&gt;O103,"NO POINTS","1 POINT")</f>
        <v>NO POINTS</v>
      </c>
    </row>
    <row r="104" spans="1:22" x14ac:dyDescent="0.25">
      <c r="A104" s="11">
        <v>101</v>
      </c>
      <c r="B104" s="15">
        <v>-884.91</v>
      </c>
      <c r="C104" s="6">
        <f>PPMT(6.75%/12,A104,180,-100000)</f>
        <v>564.95508707039755</v>
      </c>
      <c r="D104" s="6">
        <f>IPMT(6.75%/12,A104,180,-100000)</f>
        <v>319.95437518362382</v>
      </c>
      <c r="E104" s="6">
        <f>POWER((1+(0.0675/12)),-A104)*D104</f>
        <v>181.57073328632438</v>
      </c>
      <c r="F104" s="6">
        <f t="shared" si="2"/>
        <v>35660.153206401024</v>
      </c>
      <c r="G104" s="6">
        <f>G103-C104</f>
        <v>56315.82272335163</v>
      </c>
      <c r="H104" s="6">
        <f>POWER((1+(0.0675/12)),-A104)*G104</f>
        <v>31958.635419919599</v>
      </c>
      <c r="I104" s="6">
        <f>H104+F104</f>
        <v>67618.788626320631</v>
      </c>
      <c r="J104" s="16">
        <f>POWER((1+(0.0675/12)),A104)*I104</f>
        <v>119154.26497447237</v>
      </c>
      <c r="K104" s="15">
        <v>-864.25</v>
      </c>
      <c r="L104" s="6">
        <f>PPMT(6.375%/12,A104,180,-100000)</f>
        <v>565.65673625428042</v>
      </c>
      <c r="M104" s="6">
        <f>IPMT(6.375%/12,A104,180,-100000)</f>
        <v>298.59362540847559</v>
      </c>
      <c r="N104" s="6">
        <f>POWER((1+(0.06375/12)),-A104)*M104</f>
        <v>174.85223626399232</v>
      </c>
      <c r="O104" s="6">
        <f t="shared" si="3"/>
        <v>34962.573306488499</v>
      </c>
      <c r="P104" s="7">
        <f>P103-L104</f>
        <v>55640.202164164664</v>
      </c>
      <c r="Q104" s="6">
        <f>POWER((1+(0.06375/12)),-A104)*P104</f>
        <v>32582.121474548614</v>
      </c>
      <c r="R104" s="7">
        <f>Q104+O104</f>
        <v>67544.694781037106</v>
      </c>
      <c r="S104" s="16">
        <f>POWER((1+(0.06375/12)),A104)*R104</f>
        <v>115345.48097702615</v>
      </c>
      <c r="T104" s="21" t="str">
        <f>IF(G104&gt;P104,"NO POINTS","1 POINT")</f>
        <v>NO POINTS</v>
      </c>
      <c r="U104" s="8" t="str">
        <f>IF(J104&lt;S104,"NO POINTS","1 POINT")</f>
        <v>1 POINT</v>
      </c>
      <c r="V104" s="9" t="str">
        <f>IF(F104&gt;O104,"NO POINTS","1 POINT")</f>
        <v>NO POINTS</v>
      </c>
    </row>
    <row r="105" spans="1:22" x14ac:dyDescent="0.25">
      <c r="A105" s="11">
        <v>102</v>
      </c>
      <c r="B105" s="15">
        <v>-884.91</v>
      </c>
      <c r="C105" s="6">
        <f>PPMT(6.75%/12,A105,180,-100000)</f>
        <v>568.13295943516846</v>
      </c>
      <c r="D105" s="6">
        <f>IPMT(6.75%/12,A105,180,-100000)</f>
        <v>316.7765028188528</v>
      </c>
      <c r="E105" s="6">
        <f>POWER((1+(0.0675/12)),-A105)*D105</f>
        <v>178.76178917294988</v>
      </c>
      <c r="F105" s="6">
        <f t="shared" si="2"/>
        <v>35838.914995573978</v>
      </c>
      <c r="G105" s="6">
        <f>G104-C105</f>
        <v>55747.68976391646</v>
      </c>
      <c r="H105" s="6">
        <f>POWER((1+(0.0675/12)),-A105)*G105</f>
        <v>31459.267577541912</v>
      </c>
      <c r="I105" s="6">
        <f>H105+F105</f>
        <v>67298.18257311589</v>
      </c>
      <c r="J105" s="16">
        <f>POWER((1+(0.0675/12)),A105)*I105</f>
        <v>119256.3747555186</v>
      </c>
      <c r="K105" s="15">
        <v>-864.25</v>
      </c>
      <c r="L105" s="6">
        <f>PPMT(6.375%/12,A105,180,-100000)</f>
        <v>568.66178766563132</v>
      </c>
      <c r="M105" s="6">
        <f>IPMT(6.375%/12,A105,180,-100000)</f>
        <v>295.58857399712474</v>
      </c>
      <c r="N105" s="6">
        <f>POWER((1+(0.06375/12)),-A105)*M105</f>
        <v>172.17782563485432</v>
      </c>
      <c r="O105" s="6">
        <f t="shared" si="3"/>
        <v>35134.751132123354</v>
      </c>
      <c r="P105" s="7">
        <f>P104-L105</f>
        <v>55071.540376499033</v>
      </c>
      <c r="Q105" s="6">
        <f>POWER((1+(0.06375/12)),-A105)*P105</f>
        <v>32078.703003181461</v>
      </c>
      <c r="R105" s="7">
        <f>Q105+O105</f>
        <v>67213.454135304812</v>
      </c>
      <c r="S105" s="16">
        <f>POWER((1+(0.06375/12)),A105)*R105</f>
        <v>115389.59205705098</v>
      </c>
      <c r="T105" s="21" t="str">
        <f>IF(G105&gt;P105,"NO POINTS","1 POINT")</f>
        <v>NO POINTS</v>
      </c>
      <c r="U105" s="8" t="str">
        <f>IF(J105&lt;S105,"NO POINTS","1 POINT")</f>
        <v>1 POINT</v>
      </c>
      <c r="V105" s="9" t="str">
        <f>IF(F105&gt;O105,"NO POINTS","1 POINT")</f>
        <v>NO POINTS</v>
      </c>
    </row>
    <row r="106" spans="1:22" x14ac:dyDescent="0.25">
      <c r="A106" s="11">
        <v>103</v>
      </c>
      <c r="B106" s="15">
        <v>-884.91</v>
      </c>
      <c r="C106" s="6">
        <f>PPMT(6.75%/12,A106,180,-100000)</f>
        <v>571.32870733199127</v>
      </c>
      <c r="D106" s="6">
        <f>IPMT(6.75%/12,A106,180,-100000)</f>
        <v>313.58075492203</v>
      </c>
      <c r="E106" s="6">
        <f>POWER((1+(0.0675/12)),-A106)*D106</f>
        <v>175.96855699060106</v>
      </c>
      <c r="F106" s="6">
        <f t="shared" si="2"/>
        <v>36014.883552564577</v>
      </c>
      <c r="G106" s="6">
        <f>G105-C106</f>
        <v>55176.361056584472</v>
      </c>
      <c r="H106" s="6">
        <f>POWER((1+(0.0675/12)),-A106)*G106</f>
        <v>30962.692967346564</v>
      </c>
      <c r="I106" s="6">
        <f>H106+F106</f>
        <v>66977.576519911148</v>
      </c>
      <c r="J106" s="16">
        <f>POWER((1+(0.0675/12)),A106)*I106</f>
        <v>119355.86315618642</v>
      </c>
      <c r="K106" s="15">
        <v>-864.25</v>
      </c>
      <c r="L106" s="6">
        <f>PPMT(6.375%/12,A106,180,-100000)</f>
        <v>571.68280341260493</v>
      </c>
      <c r="M106" s="6">
        <f>IPMT(6.375%/12,A106,180,-100000)</f>
        <v>292.56755825015108</v>
      </c>
      <c r="N106" s="6">
        <f>POWER((1+(0.06375/12)),-A106)*M106</f>
        <v>169.51754773207486</v>
      </c>
      <c r="O106" s="6">
        <f t="shared" si="3"/>
        <v>35304.268679855428</v>
      </c>
      <c r="P106" s="7">
        <f>P105-L106</f>
        <v>54499.857573086425</v>
      </c>
      <c r="Q106" s="6">
        <f>POWER((1+(0.06375/12)),-A106)*P106</f>
        <v>31577.944809717083</v>
      </c>
      <c r="R106" s="7">
        <f>Q106+O106</f>
        <v>66882.213489572518</v>
      </c>
      <c r="S106" s="16">
        <f>POWER((1+(0.06375/12)),A106)*R106</f>
        <v>115430.91646144148</v>
      </c>
      <c r="T106" s="21" t="str">
        <f>IF(G106&gt;P106,"NO POINTS","1 POINT")</f>
        <v>NO POINTS</v>
      </c>
      <c r="U106" s="8" t="str">
        <f>IF(J106&lt;S106,"NO POINTS","1 POINT")</f>
        <v>1 POINT</v>
      </c>
      <c r="V106" s="9" t="str">
        <f>IF(F106&gt;O106,"NO POINTS","1 POINT")</f>
        <v>NO POINTS</v>
      </c>
    </row>
    <row r="107" spans="1:22" x14ac:dyDescent="0.25">
      <c r="A107" s="11">
        <v>104</v>
      </c>
      <c r="B107" s="15">
        <v>-884.91</v>
      </c>
      <c r="C107" s="6">
        <f>PPMT(6.75%/12,A107,180,-100000)</f>
        <v>574.54243131073372</v>
      </c>
      <c r="D107" s="6">
        <f>IPMT(6.75%/12,A107,180,-100000)</f>
        <v>310.36703094328755</v>
      </c>
      <c r="E107" s="6">
        <f>POWER((1+(0.0675/12)),-A107)*D107</f>
        <v>173.19094885402049</v>
      </c>
      <c r="F107" s="6">
        <f t="shared" si="2"/>
        <v>36188.074501418596</v>
      </c>
      <c r="G107" s="6">
        <f>G106-C107</f>
        <v>54601.818625273736</v>
      </c>
      <c r="H107" s="6">
        <f>POWER((1+(0.0675/12)),-A107)*G107</f>
        <v>30468.895965287797</v>
      </c>
      <c r="I107" s="6">
        <f>H107+F107</f>
        <v>66656.970466706392</v>
      </c>
      <c r="J107" s="16">
        <f>POWER((1+(0.0675/12)),A107)*I107</f>
        <v>119452.69745512922</v>
      </c>
      <c r="K107" s="15">
        <v>-864.25</v>
      </c>
      <c r="L107" s="6">
        <f>PPMT(6.375%/12,A107,180,-100000)</f>
        <v>574.71986830573451</v>
      </c>
      <c r="M107" s="6">
        <f>IPMT(6.375%/12,A107,180,-100000)</f>
        <v>289.53049335702161</v>
      </c>
      <c r="N107" s="6">
        <f>POWER((1+(0.06375/12)),-A107)*M107</f>
        <v>166.87132787230036</v>
      </c>
      <c r="O107" s="6">
        <f t="shared" si="3"/>
        <v>35471.140007727729</v>
      </c>
      <c r="P107" s="7">
        <f>P106-L107</f>
        <v>53925.137704780689</v>
      </c>
      <c r="Q107" s="6">
        <f>POWER((1+(0.06375/12)),-A107)*P107</f>
        <v>31079.832836112473</v>
      </c>
      <c r="R107" s="7">
        <f>Q107+O107</f>
        <v>66550.972843840194</v>
      </c>
      <c r="S107" s="16">
        <f>POWER((1+(0.06375/12)),A107)*R107</f>
        <v>115469.42333683712</v>
      </c>
      <c r="T107" s="21" t="str">
        <f>IF(G107&gt;P107,"NO POINTS","1 POINT")</f>
        <v>NO POINTS</v>
      </c>
      <c r="U107" s="8" t="str">
        <f>IF(J107&lt;S107,"NO POINTS","1 POINT")</f>
        <v>1 POINT</v>
      </c>
      <c r="V107" s="9" t="str">
        <f>IF(F107&gt;O107,"NO POINTS","1 POINT")</f>
        <v>NO POINTS</v>
      </c>
    </row>
    <row r="108" spans="1:22" x14ac:dyDescent="0.25">
      <c r="A108" s="11">
        <v>105</v>
      </c>
      <c r="B108" s="15">
        <v>-884.91</v>
      </c>
      <c r="C108" s="6">
        <f>PPMT(6.75%/12,A108,180,-100000)</f>
        <v>577.77423248685659</v>
      </c>
      <c r="D108" s="6">
        <f>IPMT(6.75%/12,A108,180,-100000)</f>
        <v>307.13522976716473</v>
      </c>
      <c r="E108" s="6">
        <f>POWER((1+(0.0675/12)),-A108)*D108</f>
        <v>170.42887736954017</v>
      </c>
      <c r="F108" s="6">
        <f t="shared" si="2"/>
        <v>36358.503378788133</v>
      </c>
      <c r="G108" s="6">
        <f>G107-C108</f>
        <v>54024.044392786876</v>
      </c>
      <c r="H108" s="6">
        <f>POWER((1+(0.0675/12)),-A108)*G108</f>
        <v>29977.861034713511</v>
      </c>
      <c r="I108" s="6">
        <f>H108+F108</f>
        <v>66336.364413501637</v>
      </c>
      <c r="J108" s="16">
        <f>POWER((1+(0.0675/12)),A108)*I108</f>
        <v>119546.84464582744</v>
      </c>
      <c r="K108" s="15">
        <v>-864.25</v>
      </c>
      <c r="L108" s="6">
        <f>PPMT(6.375%/12,A108,180,-100000)</f>
        <v>577.77306760610861</v>
      </c>
      <c r="M108" s="6">
        <f>IPMT(6.375%/12,A108,180,-100000)</f>
        <v>286.47729405664739</v>
      </c>
      <c r="N108" s="6">
        <f>POWER((1+(0.06375/12)),-A108)*M108</f>
        <v>164.23909176683622</v>
      </c>
      <c r="O108" s="6">
        <f t="shared" si="3"/>
        <v>35635.379099494567</v>
      </c>
      <c r="P108" s="7">
        <f>P107-L108</f>
        <v>53347.364637174578</v>
      </c>
      <c r="Q108" s="6">
        <f>POWER((1+(0.06375/12)),-A108)*P108</f>
        <v>30584.353098613341</v>
      </c>
      <c r="R108" s="7">
        <f>Q108+O108</f>
        <v>66219.7321981079</v>
      </c>
      <c r="S108" s="16">
        <f>POWER((1+(0.06375/12)),A108)*R108</f>
        <v>115505.08158070796</v>
      </c>
      <c r="T108" s="21" t="str">
        <f>IF(G108&gt;P108,"NO POINTS","1 POINT")</f>
        <v>NO POINTS</v>
      </c>
      <c r="U108" s="8" t="str">
        <f>IF(J108&lt;S108,"NO POINTS","1 POINT")</f>
        <v>1 POINT</v>
      </c>
      <c r="V108" s="9" t="str">
        <f>IF(F108&gt;O108,"NO POINTS","1 POINT")</f>
        <v>NO POINTS</v>
      </c>
    </row>
    <row r="109" spans="1:22" x14ac:dyDescent="0.25">
      <c r="A109" s="11">
        <v>106</v>
      </c>
      <c r="B109" s="15">
        <v>-884.91</v>
      </c>
      <c r="C109" s="6">
        <f>PPMT(6.75%/12,A109,180,-100000)</f>
        <v>581.02421254459523</v>
      </c>
      <c r="D109" s="6">
        <f>IPMT(6.75%/12,A109,180,-100000)</f>
        <v>303.88524970942615</v>
      </c>
      <c r="E109" s="6">
        <f>POWER((1+(0.0675/12)),-A109)*D109</f>
        <v>167.68225563233165</v>
      </c>
      <c r="F109" s="6">
        <f t="shared" si="2"/>
        <v>36526.185634420464</v>
      </c>
      <c r="G109" s="6">
        <f>G108-C109</f>
        <v>53443.020180242282</v>
      </c>
      <c r="H109" s="6">
        <f>POWER((1+(0.0675/12)),-A109)*G109</f>
        <v>29489.572725876438</v>
      </c>
      <c r="I109" s="6">
        <f>H109+F109</f>
        <v>66015.758360296895</v>
      </c>
      <c r="J109" s="16">
        <f>POWER((1+(0.0675/12)),A109)*I109</f>
        <v>119638.27143441563</v>
      </c>
      <c r="K109" s="15">
        <v>-864.25</v>
      </c>
      <c r="L109" s="6">
        <f>PPMT(6.375%/12,A109,180,-100000)</f>
        <v>580.84248702776608</v>
      </c>
      <c r="M109" s="6">
        <f>IPMT(6.375%/12,A109,180,-100000)</f>
        <v>283.40787463498992</v>
      </c>
      <c r="N109" s="6">
        <f>POWER((1+(0.06375/12)),-A109)*M109</f>
        <v>161.62076551956068</v>
      </c>
      <c r="O109" s="6">
        <f t="shared" si="3"/>
        <v>35796.999865014128</v>
      </c>
      <c r="P109" s="7">
        <f>P108-L109</f>
        <v>52766.522150146811</v>
      </c>
      <c r="Q109" s="6">
        <f>POWER((1+(0.06375/12)),-A109)*P109</f>
        <v>30091.491687361478</v>
      </c>
      <c r="R109" s="7">
        <f>Q109+O109</f>
        <v>65888.491552375606</v>
      </c>
      <c r="S109" s="16">
        <f>POWER((1+(0.06375/12)),A109)*R109</f>
        <v>115537.85983957772</v>
      </c>
      <c r="T109" s="21" t="str">
        <f>IF(G109&gt;P109,"NO POINTS","1 POINT")</f>
        <v>NO POINTS</v>
      </c>
      <c r="U109" s="8" t="str">
        <f>IF(J109&lt;S109,"NO POINTS","1 POINT")</f>
        <v>1 POINT</v>
      </c>
      <c r="V109" s="9" t="str">
        <f>IF(F109&gt;O109,"NO POINTS","1 POINT")</f>
        <v>NO POINTS</v>
      </c>
    </row>
    <row r="110" spans="1:22" x14ac:dyDescent="0.25">
      <c r="A110" s="11">
        <v>107</v>
      </c>
      <c r="B110" s="15">
        <v>-884.91</v>
      </c>
      <c r="C110" s="6">
        <f>PPMT(6.75%/12,A110,180,-100000)</f>
        <v>584.29247374015858</v>
      </c>
      <c r="D110" s="6">
        <f>IPMT(6.75%/12,A110,180,-100000)</f>
        <v>300.61698851386279</v>
      </c>
      <c r="E110" s="6">
        <f>POWER((1+(0.0675/12)),-A110)*D110</f>
        <v>164.95099722367178</v>
      </c>
      <c r="F110" s="6">
        <f t="shared" si="2"/>
        <v>36691.136631644134</v>
      </c>
      <c r="G110" s="6">
        <f>G109-C110</f>
        <v>52858.727706502126</v>
      </c>
      <c r="H110" s="6">
        <f>POWER((1+(0.0675/12)),-A110)*G110</f>
        <v>29004.015675448027</v>
      </c>
      <c r="I110" s="6">
        <f>H110+F110</f>
        <v>65695.152307092154</v>
      </c>
      <c r="J110" s="16">
        <f>POWER((1+(0.0675/12)),A110)*I110</f>
        <v>119726.94423749406</v>
      </c>
      <c r="K110" s="15">
        <v>-864.25</v>
      </c>
      <c r="L110" s="6">
        <f>PPMT(6.375%/12,A110,180,-100000)</f>
        <v>583.928212740101</v>
      </c>
      <c r="M110" s="6">
        <f>IPMT(6.375%/12,A110,180,-100000)</f>
        <v>280.32214892265489</v>
      </c>
      <c r="N110" s="6">
        <f>POWER((1+(0.06375/12)),-A110)*M110</f>
        <v>159.01627562485081</v>
      </c>
      <c r="O110" s="6">
        <f t="shared" si="3"/>
        <v>35956.016140638982</v>
      </c>
      <c r="P110" s="7">
        <f>P109-L110</f>
        <v>52182.593937406709</v>
      </c>
      <c r="Q110" s="6">
        <f>POWER((1+(0.06375/12)),-A110)*P110</f>
        <v>29601.234766004323</v>
      </c>
      <c r="R110" s="7">
        <f>Q110+O110</f>
        <v>65557.250906643312</v>
      </c>
      <c r="S110" s="16">
        <f>POWER((1+(0.06375/12)),A110)*R110</f>
        <v>115567.72650723539</v>
      </c>
      <c r="T110" s="21" t="str">
        <f>IF(G110&gt;P110,"NO POINTS","1 POINT")</f>
        <v>NO POINTS</v>
      </c>
      <c r="U110" s="8" t="str">
        <f>IF(J110&lt;S110,"NO POINTS","1 POINT")</f>
        <v>1 POINT</v>
      </c>
      <c r="V110" s="9" t="str">
        <f>IF(F110&gt;O110,"NO POINTS","1 POINT")</f>
        <v>NO POINTS</v>
      </c>
    </row>
    <row r="111" spans="1:22" x14ac:dyDescent="0.25">
      <c r="A111" s="11">
        <v>108</v>
      </c>
      <c r="B111" s="15">
        <v>-884.91</v>
      </c>
      <c r="C111" s="6">
        <f>PPMT(6.75%/12,A111,180,-100000)</f>
        <v>587.57911890494688</v>
      </c>
      <c r="D111" s="6">
        <f>IPMT(6.75%/12,A111,180,-100000)</f>
        <v>297.33034334907444</v>
      </c>
      <c r="E111" s="6">
        <f>POWER((1+(0.0675/12)),-A111)*D111</f>
        <v>162.23501620822381</v>
      </c>
      <c r="F111" s="6">
        <f t="shared" si="2"/>
        <v>36853.371647852357</v>
      </c>
      <c r="G111" s="6">
        <f>G110-C111</f>
        <v>52271.148587597178</v>
      </c>
      <c r="H111" s="6">
        <f>POWER((1+(0.0675/12)),-A111)*G111</f>
        <v>28521.174606035045</v>
      </c>
      <c r="I111" s="6">
        <f>H111+F111</f>
        <v>65374.546253887398</v>
      </c>
      <c r="J111" s="16">
        <f>POWER((1+(0.0675/12)),A111)*I111</f>
        <v>119812.82917992503</v>
      </c>
      <c r="K111" s="15">
        <v>-864.25</v>
      </c>
      <c r="L111" s="6">
        <f>PPMT(6.375%/12,A111,180,-100000)</f>
        <v>587.03033137028297</v>
      </c>
      <c r="M111" s="6">
        <f>IPMT(6.375%/12,A111,180,-100000)</f>
        <v>277.22003029247315</v>
      </c>
      <c r="N111" s="6">
        <f>POWER((1+(0.06375/12)),-A111)*M111</f>
        <v>156.4255489655186</v>
      </c>
      <c r="O111" s="6">
        <f t="shared" si="3"/>
        <v>36112.4416896045</v>
      </c>
      <c r="P111" s="7">
        <f>P110-L111</f>
        <v>51595.563606036427</v>
      </c>
      <c r="Q111" s="6">
        <f>POWER((1+(0.06375/12)),-A111)*P111</f>
        <v>29113.568571306496</v>
      </c>
      <c r="R111" s="7">
        <f>Q111+O111</f>
        <v>65226.010260910996</v>
      </c>
      <c r="S111" s="16">
        <f>POWER((1+(0.06375/12)),A111)*R111</f>
        <v>115594.6497229348</v>
      </c>
      <c r="T111" s="21" t="str">
        <f>IF(G111&gt;P111,"NO POINTS","1 POINT")</f>
        <v>NO POINTS</v>
      </c>
      <c r="U111" s="8" t="str">
        <f>IF(J111&lt;S111,"NO POINTS","1 POINT")</f>
        <v>1 POINT</v>
      </c>
      <c r="V111" s="9" t="str">
        <f>IF(F111&gt;O111,"NO POINTS","1 POINT")</f>
        <v>NO POINTS</v>
      </c>
    </row>
    <row r="112" spans="1:22" x14ac:dyDescent="0.25">
      <c r="A112" s="11">
        <v>109</v>
      </c>
      <c r="B112" s="15">
        <v>-884.91</v>
      </c>
      <c r="C112" s="6">
        <f>PPMT(6.75%/12,A112,180,-100000)</f>
        <v>590.88425144878727</v>
      </c>
      <c r="D112" s="6">
        <f>IPMT(6.75%/12,A112,180,-100000)</f>
        <v>294.02521080523405</v>
      </c>
      <c r="E112" s="6">
        <f>POWER((1+(0.0675/12)),-A112)*D112</f>
        <v>159.53422713133338</v>
      </c>
      <c r="F112" s="6">
        <f t="shared" si="2"/>
        <v>37012.905874983691</v>
      </c>
      <c r="G112" s="6">
        <f>G111-C112</f>
        <v>51680.264336148393</v>
      </c>
      <c r="H112" s="6">
        <f>POWER((1+(0.0675/12)),-A112)*G112</f>
        <v>28041.034325698976</v>
      </c>
      <c r="I112" s="6">
        <f>H112+F112</f>
        <v>65053.940200682671</v>
      </c>
      <c r="J112" s="16">
        <f>POWER((1+(0.0675/12)),A112)*I112</f>
        <v>119895.89209261334</v>
      </c>
      <c r="K112" s="15">
        <v>-864.25</v>
      </c>
      <c r="L112" s="6">
        <f>PPMT(6.375%/12,A112,180,-100000)</f>
        <v>590.14893000568748</v>
      </c>
      <c r="M112" s="6">
        <f>IPMT(6.375%/12,A112,180,-100000)</f>
        <v>274.10143165706853</v>
      </c>
      <c r="N112" s="6">
        <f>POWER((1+(0.06375/12)),-A112)*M112</f>
        <v>153.84851281075859</v>
      </c>
      <c r="O112" s="6">
        <f t="shared" si="3"/>
        <v>36266.290202415257</v>
      </c>
      <c r="P112" s="7">
        <f>P111-L112</f>
        <v>51005.414676030741</v>
      </c>
      <c r="Q112" s="6">
        <f>POWER((1+(0.06375/12)),-A112)*P112</f>
        <v>28628.479412763434</v>
      </c>
      <c r="R112" s="7">
        <f>Q112+O112</f>
        <v>64894.769615178695</v>
      </c>
      <c r="S112" s="16">
        <f>POWER((1+(0.06375/12)),A112)*R112</f>
        <v>115618.59736958222</v>
      </c>
      <c r="T112" s="21" t="str">
        <f>IF(G112&gt;P112,"NO POINTS","1 POINT")</f>
        <v>NO POINTS</v>
      </c>
      <c r="U112" s="8" t="str">
        <f>IF(J112&lt;S112,"NO POINTS","1 POINT")</f>
        <v>1 POINT</v>
      </c>
      <c r="V112" s="9" t="str">
        <f>IF(F112&gt;O112,"NO POINTS","1 POINT")</f>
        <v>NO POINTS</v>
      </c>
    </row>
    <row r="113" spans="1:22" x14ac:dyDescent="0.25">
      <c r="A113" s="11">
        <v>110</v>
      </c>
      <c r="B113" s="15">
        <v>-884.91</v>
      </c>
      <c r="C113" s="6">
        <f>PPMT(6.75%/12,A113,180,-100000)</f>
        <v>594.20797536318662</v>
      </c>
      <c r="D113" s="6">
        <f>IPMT(6.75%/12,A113,180,-100000)</f>
        <v>290.70148689083464</v>
      </c>
      <c r="E113" s="6">
        <f>POWER((1+(0.0675/12)),-A113)*D113</f>
        <v>156.84854501633981</v>
      </c>
      <c r="F113" s="6">
        <f t="shared" si="2"/>
        <v>37169.754420000034</v>
      </c>
      <c r="G113" s="6">
        <f>G112-C113</f>
        <v>51086.056360785209</v>
      </c>
      <c r="H113" s="6">
        <f>POWER((1+(0.0675/12)),-A113)*G113</f>
        <v>27563.579727477896</v>
      </c>
      <c r="I113" s="6">
        <f>H113+F113</f>
        <v>64733.33414747793</v>
      </c>
      <c r="J113" s="16">
        <f>POWER((1+(0.0675/12)),A113)*I113</f>
        <v>119976.0985102711</v>
      </c>
      <c r="K113" s="15">
        <v>-864.25</v>
      </c>
      <c r="L113" s="6">
        <f>PPMT(6.375%/12,A113,180,-100000)</f>
        <v>593.28409619634272</v>
      </c>
      <c r="M113" s="6">
        <f>IPMT(6.375%/12,A113,180,-100000)</f>
        <v>270.96626546641335</v>
      </c>
      <c r="N113" s="6">
        <f>POWER((1+(0.06375/12)),-A113)*M113</f>
        <v>151.28509481410583</v>
      </c>
      <c r="O113" s="6">
        <f t="shared" si="3"/>
        <v>36417.575297229363</v>
      </c>
      <c r="P113" s="7">
        <f>P112-L113</f>
        <v>50412.130579834396</v>
      </c>
      <c r="Q113" s="6">
        <f>POWER((1+(0.06375/12)),-A113)*P113</f>
        <v>28145.953672217031</v>
      </c>
      <c r="R113" s="7">
        <f>Q113+O113</f>
        <v>64563.528969446394</v>
      </c>
      <c r="S113" s="16">
        <f>POWER((1+(0.06375/12)),A113)*R113</f>
        <v>115639.53707191178</v>
      </c>
      <c r="T113" s="21" t="str">
        <f>IF(G113&gt;P113,"NO POINTS","1 POINT")</f>
        <v>NO POINTS</v>
      </c>
      <c r="U113" s="8" t="str">
        <f>IF(J113&lt;S113,"NO POINTS","1 POINT")</f>
        <v>1 POINT</v>
      </c>
      <c r="V113" s="9" t="str">
        <f>IF(F113&gt;O113,"NO POINTS","1 POINT")</f>
        <v>NO POINTS</v>
      </c>
    </row>
    <row r="114" spans="1:22" x14ac:dyDescent="0.25">
      <c r="A114" s="11">
        <v>111</v>
      </c>
      <c r="B114" s="15">
        <v>-884.91</v>
      </c>
      <c r="C114" s="6">
        <f>PPMT(6.75%/12,A114,180,-100000)</f>
        <v>597.55039522460459</v>
      </c>
      <c r="D114" s="6">
        <f>IPMT(6.75%/12,A114,180,-100000)</f>
        <v>287.35906702941674</v>
      </c>
      <c r="E114" s="6">
        <f>POWER((1+(0.0675/12)),-A114)*D114</f>
        <v>154.17788536190241</v>
      </c>
      <c r="F114" s="6">
        <f t="shared" si="2"/>
        <v>37323.932305361937</v>
      </c>
      <c r="G114" s="6">
        <f>G113-C114</f>
        <v>50488.505965560602</v>
      </c>
      <c r="H114" s="6">
        <f>POWER((1+(0.0675/12)),-A114)*G114</f>
        <v>27088.795788911244</v>
      </c>
      <c r="I114" s="6">
        <f>H114+F114</f>
        <v>64412.728094273181</v>
      </c>
      <c r="J114" s="16">
        <f>POWER((1+(0.0675/12)),A114)*I114</f>
        <v>120053.41366916677</v>
      </c>
      <c r="K114" s="15">
        <v>-864.25</v>
      </c>
      <c r="L114" s="6">
        <f>PPMT(6.375%/12,A114,180,-100000)</f>
        <v>596.43591795738575</v>
      </c>
      <c r="M114" s="6">
        <f>IPMT(6.375%/12,A114,180,-100000)</f>
        <v>267.81444370537019</v>
      </c>
      <c r="N114" s="6">
        <f>POWER((1+(0.06375/12)),-A114)*M114</f>
        <v>148.73522301140486</v>
      </c>
      <c r="O114" s="6">
        <f t="shared" si="3"/>
        <v>36566.310520240768</v>
      </c>
      <c r="P114" s="7">
        <f>P113-L114</f>
        <v>49815.694661877009</v>
      </c>
      <c r="Q114" s="6">
        <f>POWER((1+(0.06375/12)),-A114)*P114</f>
        <v>27665.977803473321</v>
      </c>
      <c r="R114" s="7">
        <f>Q114+O114</f>
        <v>64232.288323714092</v>
      </c>
      <c r="S114" s="16">
        <f>POWER((1+(0.06375/12)),A114)*R114</f>
        <v>115657.43619464892</v>
      </c>
      <c r="T114" s="21" t="str">
        <f>IF(G114&gt;P114,"NO POINTS","1 POINT")</f>
        <v>NO POINTS</v>
      </c>
      <c r="U114" s="8" t="str">
        <f>IF(J114&lt;S114,"NO POINTS","1 POINT")</f>
        <v>1 POINT</v>
      </c>
      <c r="V114" s="9" t="str">
        <f>IF(F114&gt;O114,"NO POINTS","1 POINT")</f>
        <v>NO POINTS</v>
      </c>
    </row>
    <row r="115" spans="1:22" x14ac:dyDescent="0.25">
      <c r="A115" s="11">
        <v>112</v>
      </c>
      <c r="B115" s="15">
        <v>-884.91</v>
      </c>
      <c r="C115" s="6">
        <f>PPMT(6.75%/12,A115,180,-100000)</f>
        <v>600.911616197743</v>
      </c>
      <c r="D115" s="6">
        <f>IPMT(6.75%/12,A115,180,-100000)</f>
        <v>283.99784605627832</v>
      </c>
      <c r="E115" s="6">
        <f>POWER((1+(0.0675/12)),-A115)*D115</f>
        <v>151.5221641393419</v>
      </c>
      <c r="F115" s="6">
        <f t="shared" si="2"/>
        <v>37475.454469501281</v>
      </c>
      <c r="G115" s="6">
        <f>G114-C115</f>
        <v>49887.594349362858</v>
      </c>
      <c r="H115" s="6">
        <f>POWER((1+(0.0675/12)),-A115)*G115</f>
        <v>26616.667571567159</v>
      </c>
      <c r="I115" s="6">
        <f>H115+F115</f>
        <v>64092.12204106844</v>
      </c>
      <c r="J115" s="16">
        <f>POWER((1+(0.0675/12)),A115)*I115</f>
        <v>120127.80250485809</v>
      </c>
      <c r="K115" s="15">
        <v>-864.25</v>
      </c>
      <c r="L115" s="6">
        <f>PPMT(6.375%/12,A115,180,-100000)</f>
        <v>599.60448377153443</v>
      </c>
      <c r="M115" s="6">
        <f>IPMT(6.375%/12,A115,180,-100000)</f>
        <v>264.64587789122163</v>
      </c>
      <c r="N115" s="6">
        <f>POWER((1+(0.06375/12)),-A115)*M115</f>
        <v>146.19882581878969</v>
      </c>
      <c r="O115" s="6">
        <f t="shared" si="3"/>
        <v>36712.50934605956</v>
      </c>
      <c r="P115" s="7">
        <f>P114-L115</f>
        <v>49216.090178105471</v>
      </c>
      <c r="Q115" s="6">
        <f>POWER((1+(0.06375/12)),-A115)*P115</f>
        <v>27188.538331922224</v>
      </c>
      <c r="R115" s="7">
        <f>Q115+O115</f>
        <v>63901.047677981784</v>
      </c>
      <c r="S115" s="16">
        <f>POWER((1+(0.06375/12)),A115)*R115</f>
        <v>115672.26184066146</v>
      </c>
      <c r="T115" s="21" t="str">
        <f>IF(G115&gt;P115,"NO POINTS","1 POINT")</f>
        <v>NO POINTS</v>
      </c>
      <c r="U115" s="8" t="str">
        <f>IF(J115&lt;S115,"NO POINTS","1 POINT")</f>
        <v>1 POINT</v>
      </c>
      <c r="V115" s="9" t="str">
        <f>IF(F115&gt;O115,"NO POINTS","1 POINT")</f>
        <v>NO POINTS</v>
      </c>
    </row>
    <row r="116" spans="1:22" x14ac:dyDescent="0.25">
      <c r="A116" s="11">
        <v>113</v>
      </c>
      <c r="B116" s="15">
        <v>-884.91</v>
      </c>
      <c r="C116" s="6">
        <f>PPMT(6.75%/12,A116,180,-100000)</f>
        <v>604.29174403885531</v>
      </c>
      <c r="D116" s="6">
        <f>IPMT(6.75%/12,A116,180,-100000)</f>
        <v>280.61771821516601</v>
      </c>
      <c r="E116" s="6">
        <f>POWER((1+(0.0675/12)),-A116)*D116</f>
        <v>148.88129778999649</v>
      </c>
      <c r="F116" s="6">
        <f t="shared" si="2"/>
        <v>37624.335767291275</v>
      </c>
      <c r="G116" s="6">
        <f>G115-C116</f>
        <v>49283.302605324003</v>
      </c>
      <c r="H116" s="6">
        <f>POWER((1+(0.0675/12)),-A116)*G116</f>
        <v>26147.18022057242</v>
      </c>
      <c r="I116" s="6">
        <f>H116+F116</f>
        <v>63771.515987863691</v>
      </c>
      <c r="J116" s="16">
        <f>POWER((1+(0.0675/12)),A116)*I116</f>
        <v>120199.22964990906</v>
      </c>
      <c r="K116" s="15">
        <v>-864.25</v>
      </c>
      <c r="L116" s="6">
        <f>PPMT(6.375%/12,A116,180,-100000)</f>
        <v>602.78988259157063</v>
      </c>
      <c r="M116" s="6">
        <f>IPMT(6.375%/12,A116,180,-100000)</f>
        <v>261.46047907118532</v>
      </c>
      <c r="N116" s="6">
        <f>POWER((1+(0.06375/12)),-A116)*M116</f>
        <v>143.67583203067386</v>
      </c>
      <c r="O116" s="6">
        <f t="shared" si="3"/>
        <v>36856.185178090236</v>
      </c>
      <c r="P116" s="7">
        <f>P115-L116</f>
        <v>48613.300295513902</v>
      </c>
      <c r="Q116" s="6">
        <f>POWER((1+(0.06375/12)),-A116)*P116</f>
        <v>26713.62185415925</v>
      </c>
      <c r="R116" s="7">
        <f>Q116+O116</f>
        <v>63569.80703224949</v>
      </c>
      <c r="S116" s="16">
        <f>POWER((1+(0.06375/12)),A116)*R116</f>
        <v>115683.98084909841</v>
      </c>
      <c r="T116" s="21" t="str">
        <f>IF(G116&gt;P116,"NO POINTS","1 POINT")</f>
        <v>NO POINTS</v>
      </c>
      <c r="U116" s="8" t="str">
        <f>IF(J116&lt;S116,"NO POINTS","1 POINT")</f>
        <v>1 POINT</v>
      </c>
      <c r="V116" s="9" t="str">
        <f>IF(F116&gt;O116,"NO POINTS","1 POINT")</f>
        <v>NO POINTS</v>
      </c>
    </row>
    <row r="117" spans="1:22" x14ac:dyDescent="0.25">
      <c r="A117" s="11">
        <v>114</v>
      </c>
      <c r="B117" s="15">
        <v>-884.91</v>
      </c>
      <c r="C117" s="6">
        <f>PPMT(6.75%/12,A117,180,-100000)</f>
        <v>607.69088509907385</v>
      </c>
      <c r="D117" s="6">
        <f>IPMT(6.75%/12,A117,180,-100000)</f>
        <v>277.21857715494747</v>
      </c>
      <c r="E117" s="6">
        <f>POWER((1+(0.0675/12)),-A117)*D117</f>
        <v>146.25520322259274</v>
      </c>
      <c r="F117" s="6">
        <f t="shared" si="2"/>
        <v>37770.590970513869</v>
      </c>
      <c r="G117" s="6">
        <f>G116-C117</f>
        <v>48675.61172022493</v>
      </c>
      <c r="H117" s="6">
        <f>POWER((1+(0.0675/12)),-A117)*G117</f>
        <v>25680.318964145081</v>
      </c>
      <c r="I117" s="6">
        <f>H117+F117</f>
        <v>63450.90993465895</v>
      </c>
      <c r="J117" s="16">
        <f>POWER((1+(0.0675/12)),A117)*I117</f>
        <v>120267.65943159074</v>
      </c>
      <c r="K117" s="15">
        <v>-864.25</v>
      </c>
      <c r="L117" s="6">
        <f>PPMT(6.375%/12,A117,180,-100000)</f>
        <v>605.99220384283842</v>
      </c>
      <c r="M117" s="6">
        <f>IPMT(6.375%/12,A117,180,-100000)</f>
        <v>258.25815781991764</v>
      </c>
      <c r="N117" s="6">
        <f>POWER((1+(0.06375/12)),-A117)*M117</f>
        <v>141.16617081775175</v>
      </c>
      <c r="O117" s="6">
        <f t="shared" si="3"/>
        <v>36997.351348907985</v>
      </c>
      <c r="P117" s="7">
        <f>P116-L117</f>
        <v>48007.308091671061</v>
      </c>
      <c r="Q117" s="6">
        <f>POWER((1+(0.06375/12)),-A117)*P117</f>
        <v>26241.215037609199</v>
      </c>
      <c r="R117" s="7">
        <f>Q117+O117</f>
        <v>63238.566386517181</v>
      </c>
      <c r="S117" s="16">
        <f>POWER((1+(0.06375/12)),A117)*R117</f>
        <v>115692.5597935164</v>
      </c>
      <c r="T117" s="21" t="str">
        <f>IF(G117&gt;P117,"NO POINTS","1 POINT")</f>
        <v>NO POINTS</v>
      </c>
      <c r="U117" s="8" t="str">
        <f>IF(J117&lt;S117,"NO POINTS","1 POINT")</f>
        <v>1 POINT</v>
      </c>
      <c r="V117" s="9" t="str">
        <f>IF(F117&gt;O117,"NO POINTS","1 POINT")</f>
        <v>NO POINTS</v>
      </c>
    </row>
    <row r="118" spans="1:22" x14ac:dyDescent="0.25">
      <c r="A118" s="11">
        <v>115</v>
      </c>
      <c r="B118" s="15">
        <v>-884.91</v>
      </c>
      <c r="C118" s="6">
        <f>PPMT(6.75%/12,A118,180,-100000)</f>
        <v>611.10914632775621</v>
      </c>
      <c r="D118" s="6">
        <f>IPMT(6.75%/12,A118,180,-100000)</f>
        <v>273.80031592626517</v>
      </c>
      <c r="E118" s="6">
        <f>POWER((1+(0.0675/12)),-A118)*D118</f>
        <v>143.64379781063124</v>
      </c>
      <c r="F118" s="6">
        <f t="shared" si="2"/>
        <v>37914.234768324503</v>
      </c>
      <c r="G118" s="6">
        <f>G117-C118</f>
        <v>48064.502573897174</v>
      </c>
      <c r="H118" s="6">
        <f>POWER((1+(0.0675/12)),-A118)*G118</f>
        <v>25216.069113129706</v>
      </c>
      <c r="I118" s="6">
        <f>H118+F118</f>
        <v>63130.303881454209</v>
      </c>
      <c r="J118" s="16">
        <f>POWER((1+(0.0675/12)),A118)*I118</f>
        <v>120333.05586956567</v>
      </c>
      <c r="K118" s="15">
        <v>-864.25</v>
      </c>
      <c r="L118" s="6">
        <f>PPMT(6.375%/12,A118,180,-100000)</f>
        <v>609.21153742575348</v>
      </c>
      <c r="M118" s="6">
        <f>IPMT(6.375%/12,A118,180,-100000)</f>
        <v>255.03882423700253</v>
      </c>
      <c r="N118" s="6">
        <f>POWER((1+(0.06375/12)),-A118)*M118</f>
        <v>138.66977172500975</v>
      </c>
      <c r="O118" s="6">
        <f t="shared" si="3"/>
        <v>37136.021120632991</v>
      </c>
      <c r="P118" s="7">
        <f>P117-L118</f>
        <v>47398.096554245305</v>
      </c>
      <c r="Q118" s="6">
        <f>POWER((1+(0.06375/12)),-A118)*P118</f>
        <v>25771.304620151881</v>
      </c>
      <c r="R118" s="7">
        <f>Q118+O118</f>
        <v>62907.325740784872</v>
      </c>
      <c r="S118" s="16">
        <f>POWER((1+(0.06375/12)),A118)*R118</f>
        <v>115697.9649799937</v>
      </c>
      <c r="T118" s="21" t="str">
        <f>IF(G118&gt;P118,"NO POINTS","1 POINT")</f>
        <v>NO POINTS</v>
      </c>
      <c r="U118" s="8" t="str">
        <f>IF(J118&lt;S118,"NO POINTS","1 POINT")</f>
        <v>1 POINT</v>
      </c>
      <c r="V118" s="9" t="str">
        <f>IF(F118&gt;O118,"NO POINTS","1 POINT")</f>
        <v>NO POINTS</v>
      </c>
    </row>
    <row r="119" spans="1:22" x14ac:dyDescent="0.25">
      <c r="A119" s="11">
        <v>116</v>
      </c>
      <c r="B119" s="15">
        <v>-884.91</v>
      </c>
      <c r="C119" s="6">
        <f>PPMT(6.75%/12,A119,180,-100000)</f>
        <v>614.54663527584978</v>
      </c>
      <c r="D119" s="6">
        <f>IPMT(6.75%/12,A119,180,-100000)</f>
        <v>270.36282697817154</v>
      </c>
      <c r="E119" s="6">
        <f>POWER((1+(0.0675/12)),-A119)*D119</f>
        <v>141.046999389787</v>
      </c>
      <c r="F119" s="6">
        <f t="shared" si="2"/>
        <v>38055.281767714288</v>
      </c>
      <c r="G119" s="6">
        <f>G118-C119</f>
        <v>47449.955938621322</v>
      </c>
      <c r="H119" s="6">
        <f>POWER((1+(0.0675/12)),-A119)*G119</f>
        <v>24754.416060535172</v>
      </c>
      <c r="I119" s="6">
        <f>H119+F119</f>
        <v>62809.69782824946</v>
      </c>
      <c r="J119" s="16">
        <f>POWER((1+(0.0675/12)),A119)*I119</f>
        <v>120395.38267355613</v>
      </c>
      <c r="K119" s="15">
        <v>-864.25</v>
      </c>
      <c r="L119" s="6">
        <f>PPMT(6.375%/12,A119,180,-100000)</f>
        <v>612.44797371832783</v>
      </c>
      <c r="M119" s="6">
        <f>IPMT(6.375%/12,A119,180,-100000)</f>
        <v>251.80238794442823</v>
      </c>
      <c r="N119" s="6">
        <f>POWER((1+(0.06375/12)),-A119)*M119</f>
        <v>136.18656466974886</v>
      </c>
      <c r="O119" s="6">
        <f t="shared" si="3"/>
        <v>37272.207685302739</v>
      </c>
      <c r="P119" s="7">
        <f>P118-L119</f>
        <v>46785.648580526977</v>
      </c>
      <c r="Q119" s="6">
        <f>POWER((1+(0.06375/12)),-A119)*P119</f>
        <v>25303.877409749835</v>
      </c>
      <c r="R119" s="7">
        <f>Q119+O119</f>
        <v>62576.085095052578</v>
      </c>
      <c r="S119" s="16">
        <f>POWER((1+(0.06375/12)),A119)*R119</f>
        <v>115700.1624452316</v>
      </c>
      <c r="T119" s="21" t="str">
        <f>IF(G119&gt;P119,"NO POINTS","1 POINT")</f>
        <v>NO POINTS</v>
      </c>
      <c r="U119" s="8" t="str">
        <f>IF(J119&lt;S119,"NO POINTS","1 POINT")</f>
        <v>1 POINT</v>
      </c>
      <c r="V119" s="9" t="str">
        <f>IF(F119&gt;O119,"NO POINTS","1 POINT")</f>
        <v>NO POINTS</v>
      </c>
    </row>
    <row r="120" spans="1:22" x14ac:dyDescent="0.25">
      <c r="A120" s="11">
        <v>117</v>
      </c>
      <c r="B120" s="15">
        <v>-884.91</v>
      </c>
      <c r="C120" s="6">
        <f>PPMT(6.75%/12,A120,180,-100000)</f>
        <v>618.00346009927648</v>
      </c>
      <c r="D120" s="6">
        <f>IPMT(6.75%/12,A120,180,-100000)</f>
        <v>266.9060021547449</v>
      </c>
      <c r="E120" s="6">
        <f>POWER((1+(0.0675/12)),-A120)*D120</f>
        <v>138.46472625532411</v>
      </c>
      <c r="F120" s="6">
        <f t="shared" si="2"/>
        <v>38193.746493969615</v>
      </c>
      <c r="G120" s="6">
        <f>G119-C120</f>
        <v>46831.952478522049</v>
      </c>
      <c r="H120" s="6">
        <f>POWER((1+(0.0675/12)),-A120)*G120</f>
        <v>24295.345281075104</v>
      </c>
      <c r="I120" s="6">
        <f>H120+F120</f>
        <v>62489.091775044719</v>
      </c>
      <c r="J120" s="16">
        <f>POWER((1+(0.0675/12)),A120)*I120</f>
        <v>120454.60324099562</v>
      </c>
      <c r="K120" s="15">
        <v>-864.25</v>
      </c>
      <c r="L120" s="6">
        <f>PPMT(6.375%/12,A120,180,-100000)</f>
        <v>615.70160357870634</v>
      </c>
      <c r="M120" s="6">
        <f>IPMT(6.375%/12,A120,180,-100000)</f>
        <v>248.54875808404961</v>
      </c>
      <c r="N120" s="6">
        <f>POWER((1+(0.06375/12)),-A120)*M120</f>
        <v>133.71647993961676</v>
      </c>
      <c r="O120" s="6">
        <f t="shared" si="3"/>
        <v>37405.924165242359</v>
      </c>
      <c r="P120" s="7">
        <f>P119-L120</f>
        <v>46169.946976948268</v>
      </c>
      <c r="Q120" s="6">
        <f>POWER((1+(0.06375/12)),-A120)*P120</f>
        <v>24838.920284077907</v>
      </c>
      <c r="R120" s="7">
        <f>Q120+O120</f>
        <v>62244.84444932027</v>
      </c>
      <c r="S120" s="16">
        <f>POWER((1+(0.06375/12)),A120)*R120</f>
        <v>115699.1179546432</v>
      </c>
      <c r="T120" s="21" t="str">
        <f>IF(G120&gt;P120,"NO POINTS","1 POINT")</f>
        <v>NO POINTS</v>
      </c>
      <c r="U120" s="8" t="str">
        <f>IF(J120&lt;S120,"NO POINTS","1 POINT")</f>
        <v>1 POINT</v>
      </c>
      <c r="V120" s="9" t="str">
        <f>IF(F120&gt;O120,"NO POINTS","1 POINT")</f>
        <v>NO POINTS</v>
      </c>
    </row>
    <row r="121" spans="1:22" x14ac:dyDescent="0.25">
      <c r="A121" s="11">
        <v>118</v>
      </c>
      <c r="B121" s="15">
        <v>-884.91</v>
      </c>
      <c r="C121" s="6">
        <f>PPMT(6.75%/12,A121,180,-100000)</f>
        <v>621.47972956233491</v>
      </c>
      <c r="D121" s="6">
        <f>IPMT(6.75%/12,A121,180,-100000)</f>
        <v>263.42973269168647</v>
      </c>
      <c r="E121" s="6">
        <f>POWER((1+(0.0675/12)),-A121)*D121</f>
        <v>135.89689715952511</v>
      </c>
      <c r="F121" s="6">
        <f t="shared" si="2"/>
        <v>38329.643391129139</v>
      </c>
      <c r="G121" s="6">
        <f>G120-C121</f>
        <v>46210.472748959713</v>
      </c>
      <c r="H121" s="6">
        <f>POWER((1+(0.0675/12)),-A121)*G121</f>
        <v>23838.842330710839</v>
      </c>
      <c r="I121" s="6">
        <f>H121+F121</f>
        <v>62168.485721839977</v>
      </c>
      <c r="J121" s="16">
        <f>POWER((1+(0.0675/12)),A121)*I121</f>
        <v>120510.68065466388</v>
      </c>
      <c r="K121" s="15">
        <v>-864.25</v>
      </c>
      <c r="L121" s="6">
        <f>PPMT(6.375%/12,A121,180,-100000)</f>
        <v>618.97251834771839</v>
      </c>
      <c r="M121" s="6">
        <f>IPMT(6.375%/12,A121,180,-100000)</f>
        <v>245.27784331503776</v>
      </c>
      <c r="N121" s="6">
        <f>POWER((1+(0.06375/12)),-A121)*M121</f>
        <v>131.25944819065106</v>
      </c>
      <c r="O121" s="6">
        <f t="shared" si="3"/>
        <v>37537.183613433008</v>
      </c>
      <c r="P121" s="7">
        <f>P120-L121</f>
        <v>45550.974458600547</v>
      </c>
      <c r="Q121" s="6">
        <f>POWER((1+(0.06375/12)),-A121)*P121</f>
        <v>24376.42019015495</v>
      </c>
      <c r="R121" s="7">
        <f>Q121+O121</f>
        <v>61913.603803587961</v>
      </c>
      <c r="S121" s="16">
        <f>POWER((1+(0.06375/12)),A121)*R121</f>
        <v>115694.79700042953</v>
      </c>
      <c r="T121" s="21" t="str">
        <f>IF(G121&gt;P121,"NO POINTS","1 POINT")</f>
        <v>NO POINTS</v>
      </c>
      <c r="U121" s="8" t="str">
        <f>IF(J121&lt;S121,"NO POINTS","1 POINT")</f>
        <v>1 POINT</v>
      </c>
      <c r="V121" s="9" t="str">
        <f>IF(F121&gt;O121,"NO POINTS","1 POINT")</f>
        <v>NO POINTS</v>
      </c>
    </row>
    <row r="122" spans="1:22" x14ac:dyDescent="0.25">
      <c r="A122" s="11">
        <v>119</v>
      </c>
      <c r="B122" s="15">
        <v>-884.91</v>
      </c>
      <c r="C122" s="6">
        <f>PPMT(6.75%/12,A122,180,-100000)</f>
        <v>624.97555304112313</v>
      </c>
      <c r="D122" s="6">
        <f>IPMT(6.75%/12,A122,180,-100000)</f>
        <v>259.9339092128983</v>
      </c>
      <c r="E122" s="6">
        <f>POWER((1+(0.0675/12)),-A122)*D122</f>
        <v>133.34343130913453</v>
      </c>
      <c r="F122" s="6">
        <f t="shared" si="2"/>
        <v>38462.986822438274</v>
      </c>
      <c r="G122" s="6">
        <f>G121-C122</f>
        <v>45585.497195918593</v>
      </c>
      <c r="H122" s="6">
        <f>POWER((1+(0.0675/12)),-A122)*G122</f>
        <v>23384.892846196963</v>
      </c>
      <c r="I122" s="6">
        <f>H122+F122</f>
        <v>61847.879668635236</v>
      </c>
      <c r="J122" s="16">
        <f>POWER((1+(0.0675/12)),A122)*I122</f>
        <v>120563.57768030526</v>
      </c>
      <c r="K122" s="15">
        <v>-864.25</v>
      </c>
      <c r="L122" s="6">
        <f>PPMT(6.375%/12,A122,180,-100000)</f>
        <v>622.26080985144051</v>
      </c>
      <c r="M122" s="6">
        <f>IPMT(6.375%/12,A122,180,-100000)</f>
        <v>241.98955181131549</v>
      </c>
      <c r="N122" s="6">
        <f>POWER((1+(0.06375/12)),-A122)*M122</f>
        <v>128.81540044533241</v>
      </c>
      <c r="O122" s="6">
        <f t="shared" si="3"/>
        <v>37665.99901387834</v>
      </c>
      <c r="P122" s="7">
        <f>P121-L122</f>
        <v>44928.713648749108</v>
      </c>
      <c r="Q122" s="6">
        <f>POWER((1+(0.06375/12)),-A122)*P122</f>
        <v>23916.36414397732</v>
      </c>
      <c r="R122" s="7">
        <f>Q122+O122</f>
        <v>61582.36315785566</v>
      </c>
      <c r="S122" s="16">
        <f>POWER((1+(0.06375/12)),A122)*R122</f>
        <v>115687.16479964287</v>
      </c>
      <c r="T122" s="21" t="str">
        <f>IF(G122&gt;P122,"NO POINTS","1 POINT")</f>
        <v>NO POINTS</v>
      </c>
      <c r="U122" s="8" t="str">
        <f>IF(J122&lt;S122,"NO POINTS","1 POINT")</f>
        <v>1 POINT</v>
      </c>
      <c r="V122" s="9" t="str">
        <f>IF(F122&gt;O122,"NO POINTS","1 POINT")</f>
        <v>NO POINTS</v>
      </c>
    </row>
    <row r="123" spans="1:22" x14ac:dyDescent="0.25">
      <c r="A123" s="11">
        <v>120</v>
      </c>
      <c r="B123" s="15">
        <v>-884.91</v>
      </c>
      <c r="C123" s="6">
        <f>PPMT(6.75%/12,A123,180,-100000)</f>
        <v>628.4910405269793</v>
      </c>
      <c r="D123" s="6">
        <f>IPMT(6.75%/12,A123,180,-100000)</f>
        <v>256.41842172704196</v>
      </c>
      <c r="E123" s="6">
        <f>POWER((1+(0.0675/12)),-A123)*D123</f>
        <v>130.80424836281696</v>
      </c>
      <c r="F123" s="6">
        <f t="shared" si="2"/>
        <v>38593.79107080109</v>
      </c>
      <c r="G123" s="6">
        <f>G122-C123</f>
        <v>44957.006155391617</v>
      </c>
      <c r="H123" s="6">
        <f>POWER((1+(0.0675/12)),-A123)*G123</f>
        <v>22933.482544629394</v>
      </c>
      <c r="I123" s="6">
        <f>H123+F123</f>
        <v>61527.273615430488</v>
      </c>
      <c r="J123" s="16">
        <f>POWER((1+(0.0675/12)),A123)*I123</f>
        <v>120613.25676423001</v>
      </c>
      <c r="K123" s="15">
        <v>-864.25</v>
      </c>
      <c r="L123" s="6">
        <f>PPMT(6.375%/12,A123,180,-100000)</f>
        <v>625.56657040377627</v>
      </c>
      <c r="M123" s="6">
        <f>IPMT(6.375%/12,A123,180,-100000)</f>
        <v>238.68379125897974</v>
      </c>
      <c r="N123" s="6">
        <f>POWER((1+(0.06375/12)),-A123)*M123</f>
        <v>126.38426809064799</v>
      </c>
      <c r="O123" s="6">
        <f t="shared" si="3"/>
        <v>37792.383281968985</v>
      </c>
      <c r="P123" s="7">
        <f>P122-L123</f>
        <v>44303.147078345333</v>
      </c>
      <c r="Q123" s="6">
        <f>POWER((1+(0.06375/12)),-A123)*P123</f>
        <v>23458.739230154373</v>
      </c>
      <c r="R123" s="7">
        <f>Q123+O123</f>
        <v>61251.122512123358</v>
      </c>
      <c r="S123" s="16">
        <f>POWER((1+(0.06375/12)),A123)*R123</f>
        <v>115676.18629223718</v>
      </c>
      <c r="T123" s="21" t="str">
        <f>IF(G123&gt;P123,"NO POINTS","1 POINT")</f>
        <v>NO POINTS</v>
      </c>
      <c r="U123" s="8" t="str">
        <f>IF(J123&lt;S123,"NO POINTS","1 POINT")</f>
        <v>1 POINT</v>
      </c>
      <c r="V123" s="9" t="str">
        <f>IF(F123&gt;O123,"NO POINTS","1 POINT")</f>
        <v>NO POINTS</v>
      </c>
    </row>
    <row r="124" spans="1:22" x14ac:dyDescent="0.25">
      <c r="A124" s="11">
        <v>121</v>
      </c>
      <c r="B124" s="15">
        <v>-884.91</v>
      </c>
      <c r="C124" s="6">
        <f>PPMT(6.75%/12,A124,180,-100000)</f>
        <v>632.02630262994364</v>
      </c>
      <c r="D124" s="6">
        <f>IPMT(6.75%/12,A124,180,-100000)</f>
        <v>252.88315962407771</v>
      </c>
      <c r="E124" s="6">
        <f>POWER((1+(0.0675/12)),-A124)*D124</f>
        <v>128.27926842862928</v>
      </c>
      <c r="F124" s="6">
        <f t="shared" si="2"/>
        <v>38722.070339229722</v>
      </c>
      <c r="G124" s="6">
        <f>G123-C124</f>
        <v>44324.979852761673</v>
      </c>
      <c r="H124" s="6">
        <f>POWER((1+(0.0675/12)),-A124)*G124</f>
        <v>22484.597222996028</v>
      </c>
      <c r="I124" s="6">
        <f>H124+F124</f>
        <v>61206.667562225746</v>
      </c>
      <c r="J124" s="16">
        <f>POWER((1+(0.0675/12)),A124)*I124</f>
        <v>120659.68003089885</v>
      </c>
      <c r="K124" s="15">
        <v>-864.25</v>
      </c>
      <c r="L124" s="6">
        <f>PPMT(6.375%/12,A124,180,-100000)</f>
        <v>628.88989280904639</v>
      </c>
      <c r="M124" s="6">
        <f>IPMT(6.375%/12,A124,180,-100000)</f>
        <v>235.36046885370965</v>
      </c>
      <c r="N124" s="6">
        <f>POWER((1+(0.06375/12)),-A124)*M124</f>
        <v>123.96598287616551</v>
      </c>
      <c r="O124" s="6">
        <f t="shared" si="3"/>
        <v>37916.34926484515</v>
      </c>
      <c r="P124" s="7">
        <f>P123-L124</f>
        <v>43674.257185536284</v>
      </c>
      <c r="Q124" s="6">
        <f>POWER((1+(0.06375/12)),-A124)*P124</f>
        <v>23003.532601545907</v>
      </c>
      <c r="R124" s="7">
        <f>Q124+O124</f>
        <v>60919.881866391057</v>
      </c>
      <c r="S124" s="16">
        <f>POWER((1+(0.06375/12)),A124)*R124</f>
        <v>115661.82613910566</v>
      </c>
      <c r="T124" s="21" t="str">
        <f>IF(G124&gt;P124,"NO POINTS","1 POINT")</f>
        <v>NO POINTS</v>
      </c>
      <c r="U124" s="8" t="str">
        <f>IF(J124&lt;S124,"NO POINTS","1 POINT")</f>
        <v>1 POINT</v>
      </c>
      <c r="V124" s="9" t="str">
        <f>IF(F124&gt;O124,"NO POINTS","1 POINT")</f>
        <v>NO POINTS</v>
      </c>
    </row>
    <row r="125" spans="1:22" x14ac:dyDescent="0.25">
      <c r="A125" s="11">
        <v>122</v>
      </c>
      <c r="B125" s="15">
        <v>-884.91</v>
      </c>
      <c r="C125" s="6">
        <f>PPMT(6.75%/12,A125,180,-100000)</f>
        <v>635.58145058223715</v>
      </c>
      <c r="D125" s="6">
        <f>IPMT(6.75%/12,A125,180,-100000)</f>
        <v>249.32801167178431</v>
      </c>
      <c r="E125" s="6">
        <f>POWER((1+(0.0675/12)),-A125)*D125</f>
        <v>125.76841206150665</v>
      </c>
      <c r="F125" s="6">
        <f t="shared" si="2"/>
        <v>38847.83875129123</v>
      </c>
      <c r="G125" s="6">
        <f>G124-C125</f>
        <v>43689.398402179439</v>
      </c>
      <c r="H125" s="6">
        <f>POWER((1+(0.0675/12)),-A125)*G125</f>
        <v>22038.222757729782</v>
      </c>
      <c r="I125" s="6">
        <f>H125+F125</f>
        <v>60886.061509021012</v>
      </c>
      <c r="J125" s="16">
        <f>POWER((1+(0.0675/12)),A125)*I125</f>
        <v>120702.80928049043</v>
      </c>
      <c r="K125" s="15">
        <v>-864.25</v>
      </c>
      <c r="L125" s="6">
        <f>PPMT(6.375%/12,A125,180,-100000)</f>
        <v>632.23087036459447</v>
      </c>
      <c r="M125" s="6">
        <f>IPMT(6.375%/12,A125,180,-100000)</f>
        <v>232.0194912981616</v>
      </c>
      <c r="N125" s="6">
        <f>POWER((1+(0.06375/12)),-A125)*M125</f>
        <v>121.56047691211704</v>
      </c>
      <c r="O125" s="6">
        <f t="shared" si="3"/>
        <v>38037.90974175727</v>
      </c>
      <c r="P125" s="7">
        <f>P124-L125</f>
        <v>43042.026315171686</v>
      </c>
      <c r="Q125" s="6">
        <f>POWER((1+(0.06375/12)),-A125)*P125</f>
        <v>22550.731478901485</v>
      </c>
      <c r="R125" s="7">
        <f>Q125+O125</f>
        <v>60588.641220658756</v>
      </c>
      <c r="S125" s="16">
        <f>POWER((1+(0.06375/12)),A125)*R125</f>
        <v>115644.04872010506</v>
      </c>
      <c r="T125" s="21" t="str">
        <f>IF(G125&gt;P125,"NO POINTS","1 POINT")</f>
        <v>NO POINTS</v>
      </c>
      <c r="U125" s="8" t="str">
        <f>IF(J125&lt;S125,"NO POINTS","1 POINT")</f>
        <v>1 POINT</v>
      </c>
      <c r="V125" s="9" t="str">
        <f>IF(F125&gt;O125,"NO POINTS","1 POINT")</f>
        <v>NO POINTS</v>
      </c>
    </row>
    <row r="126" spans="1:22" x14ac:dyDescent="0.25">
      <c r="A126" s="11">
        <v>123</v>
      </c>
      <c r="B126" s="15">
        <v>-884.91</v>
      </c>
      <c r="C126" s="6">
        <f>PPMT(6.75%/12,A126,180,-100000)</f>
        <v>639.15659624176214</v>
      </c>
      <c r="D126" s="6">
        <f>IPMT(6.75%/12,A126,180,-100000)</f>
        <v>245.75286601225926</v>
      </c>
      <c r="E126" s="6">
        <f>POWER((1+(0.0675/12)),-A126)*D126</f>
        <v>123.27160026076318</v>
      </c>
      <c r="F126" s="6">
        <f t="shared" si="2"/>
        <v>38971.110351551994</v>
      </c>
      <c r="G126" s="6">
        <f>G125-C126</f>
        <v>43050.24180593768</v>
      </c>
      <c r="H126" s="6">
        <f>POWER((1+(0.0675/12)),-A126)*G126</f>
        <v>21594.345104264274</v>
      </c>
      <c r="I126" s="6">
        <f>H126+F126</f>
        <v>60565.455455816264</v>
      </c>
      <c r="J126" s="16">
        <f>POWER((1+(0.0675/12)),A126)*I126</f>
        <v>120742.60598645144</v>
      </c>
      <c r="K126" s="15">
        <v>-864.25</v>
      </c>
      <c r="L126" s="6">
        <f>PPMT(6.375%/12,A126,180,-100000)</f>
        <v>635.58959686340643</v>
      </c>
      <c r="M126" s="6">
        <f>IPMT(6.375%/12,A126,180,-100000)</f>
        <v>228.66076479934972</v>
      </c>
      <c r="N126" s="6">
        <f>POWER((1+(0.06375/12)),-A126)*M126</f>
        <v>119.16768266749315</v>
      </c>
      <c r="O126" s="6">
        <f t="shared" si="3"/>
        <v>38157.077424424766</v>
      </c>
      <c r="P126" s="7">
        <f>P125-L126</f>
        <v>42406.43671830828</v>
      </c>
      <c r="Q126" s="6">
        <f>POWER((1+(0.06375/12)),-A126)*P126</f>
        <v>22100.323150501692</v>
      </c>
      <c r="R126" s="7">
        <f>Q126+O126</f>
        <v>60257.400574926462</v>
      </c>
      <c r="S126" s="16">
        <f>POWER((1+(0.06375/12)),A126)*R126</f>
        <v>115622.81813206723</v>
      </c>
      <c r="T126" s="21" t="str">
        <f>IF(G126&gt;P126,"NO POINTS","1 POINT")</f>
        <v>NO POINTS</v>
      </c>
      <c r="U126" s="8" t="str">
        <f>IF(J126&lt;S126,"NO POINTS","1 POINT")</f>
        <v>1 POINT</v>
      </c>
      <c r="V126" s="9" t="str">
        <f>IF(F126&gt;O126,"NO POINTS","1 POINT")</f>
        <v>NO POINTS</v>
      </c>
    </row>
    <row r="127" spans="1:22" x14ac:dyDescent="0.25">
      <c r="A127" s="11">
        <v>124</v>
      </c>
      <c r="B127" s="15">
        <v>-884.91</v>
      </c>
      <c r="C127" s="6">
        <f>PPMT(6.75%/12,A127,180,-100000)</f>
        <v>642.7518520956221</v>
      </c>
      <c r="D127" s="6">
        <f>IPMT(6.75%/12,A127,180,-100000)</f>
        <v>242.15761015839931</v>
      </c>
      <c r="E127" s="6">
        <f>POWER((1+(0.0675/12)),-A127)*D127</f>
        <v>120.78875446760614</v>
      </c>
      <c r="F127" s="6">
        <f t="shared" si="2"/>
        <v>39091.899106019599</v>
      </c>
      <c r="G127" s="6">
        <f>G126-C127</f>
        <v>42407.489953842058</v>
      </c>
      <c r="H127" s="6">
        <f>POWER((1+(0.0675/12)),-A127)*G127</f>
        <v>21152.950296591916</v>
      </c>
      <c r="I127" s="6">
        <f>H127+F127</f>
        <v>60244.849402611515</v>
      </c>
      <c r="J127" s="16">
        <f>POWER((1+(0.0675/12)),A127)*I127</f>
        <v>120779.03129302963</v>
      </c>
      <c r="K127" s="15">
        <v>-864.25</v>
      </c>
      <c r="L127" s="6">
        <f>PPMT(6.375%/12,A127,180,-100000)</f>
        <v>638.96616659674316</v>
      </c>
      <c r="M127" s="6">
        <f>IPMT(6.375%/12,A127,180,-100000)</f>
        <v>225.28419506601284</v>
      </c>
      <c r="N127" s="6">
        <f>POWER((1+(0.06375/12)),-A127)*M127</f>
        <v>116.78753296814698</v>
      </c>
      <c r="O127" s="6">
        <f t="shared" si="3"/>
        <v>38273.864957392914</v>
      </c>
      <c r="P127" s="7">
        <f>P126-L127</f>
        <v>41767.470551711536</v>
      </c>
      <c r="Q127" s="6">
        <f>POWER((1+(0.06375/12)),-A127)*P127</f>
        <v>21652.294971801239</v>
      </c>
      <c r="R127" s="7">
        <f>Q127+O127</f>
        <v>59926.159929194153</v>
      </c>
      <c r="S127" s="16">
        <f>POWER((1+(0.06375/12)),A127)*R127</f>
        <v>115598.0981867971</v>
      </c>
      <c r="T127" s="21" t="str">
        <f>IF(G127&gt;P127,"NO POINTS","1 POINT")</f>
        <v>NO POINTS</v>
      </c>
      <c r="U127" s="8" t="str">
        <f>IF(J127&lt;S127,"NO POINTS","1 POINT")</f>
        <v>1 POINT</v>
      </c>
      <c r="V127" s="9" t="str">
        <f>IF(F127&gt;O127,"NO POINTS","1 POINT")</f>
        <v>NO POINTS</v>
      </c>
    </row>
    <row r="128" spans="1:22" x14ac:dyDescent="0.25">
      <c r="A128" s="11">
        <v>125</v>
      </c>
      <c r="B128" s="15">
        <v>-884.91</v>
      </c>
      <c r="C128" s="6">
        <f>PPMT(6.75%/12,A128,180,-100000)</f>
        <v>646.36733126365993</v>
      </c>
      <c r="D128" s="6">
        <f>IPMT(6.75%/12,A128,180,-100000)</f>
        <v>238.54213099036139</v>
      </c>
      <c r="E128" s="6">
        <f>POWER((1+(0.0675/12)),-A128)*D128</f>
        <v>118.31979656266448</v>
      </c>
      <c r="F128" s="6">
        <f t="shared" si="2"/>
        <v>39210.218902582266</v>
      </c>
      <c r="G128" s="6">
        <f>G127-C128</f>
        <v>41761.122622578398</v>
      </c>
      <c r="H128" s="6">
        <f>POWER((1+(0.0675/12)),-A128)*G128</f>
        <v>20714.024446824515</v>
      </c>
      <c r="I128" s="6">
        <f>H128+F128</f>
        <v>59924.243349406781</v>
      </c>
      <c r="J128" s="16">
        <f>POWER((1+(0.0675/12)),A128)*I128</f>
        <v>120812.04601278926</v>
      </c>
      <c r="K128" s="15">
        <v>-864.25</v>
      </c>
      <c r="L128" s="6">
        <f>PPMT(6.375%/12,A128,180,-100000)</f>
        <v>642.36067435678842</v>
      </c>
      <c r="M128" s="6">
        <f>IPMT(6.375%/12,A128,180,-100000)</f>
        <v>221.88968730596767</v>
      </c>
      <c r="N128" s="6">
        <f>POWER((1+(0.06375/12)),-A128)*M128</f>
        <v>114.41996099490868</v>
      </c>
      <c r="O128" s="6">
        <f t="shared" si="3"/>
        <v>38388.284918387821</v>
      </c>
      <c r="P128" s="7">
        <f>P127-L128</f>
        <v>41125.109877354749</v>
      </c>
      <c r="Q128" s="6">
        <f>POWER((1+(0.06375/12)),-A128)*P128</f>
        <v>21206.634365074027</v>
      </c>
      <c r="R128" s="7">
        <f>Q128+O128</f>
        <v>59594.919283461844</v>
      </c>
      <c r="S128" s="16">
        <f>POWER((1+(0.06375/12)),A128)*R128</f>
        <v>115569.85240905765</v>
      </c>
      <c r="T128" s="21" t="str">
        <f>IF(G128&gt;P128,"NO POINTS","1 POINT")</f>
        <v>NO POINTS</v>
      </c>
      <c r="U128" s="8" t="str">
        <f>IF(J128&lt;S128,"NO POINTS","1 POINT")</f>
        <v>1 POINT</v>
      </c>
      <c r="V128" s="9" t="str">
        <f>IF(F128&gt;O128,"NO POINTS","1 POINT")</f>
        <v>NO POINTS</v>
      </c>
    </row>
    <row r="129" spans="1:22" x14ac:dyDescent="0.25">
      <c r="A129" s="11">
        <v>126</v>
      </c>
      <c r="B129" s="15">
        <v>-884.91</v>
      </c>
      <c r="C129" s="6">
        <f>PPMT(6.75%/12,A129,180,-100000)</f>
        <v>650.00314750201801</v>
      </c>
      <c r="D129" s="6">
        <f>IPMT(6.75%/12,A129,180,-100000)</f>
        <v>234.90631475200334</v>
      </c>
      <c r="E129" s="6">
        <f>POWER((1+(0.0675/12)),-A129)*D129</f>
        <v>115.86464886353046</v>
      </c>
      <c r="F129" s="6">
        <f t="shared" si="2"/>
        <v>39326.083551445794</v>
      </c>
      <c r="G129" s="6">
        <f>G128-C129</f>
        <v>41111.119475076383</v>
      </c>
      <c r="H129" s="6">
        <f>POWER((1+(0.0675/12)),-A129)*G129</f>
        <v>20277.553744756242</v>
      </c>
      <c r="I129" s="6">
        <f>H129+F129</f>
        <v>59603.63729620204</v>
      </c>
      <c r="J129" s="16">
        <f>POWER((1+(0.0675/12)),A129)*I129</f>
        <v>120841.61062410918</v>
      </c>
      <c r="K129" s="15">
        <v>-864.25</v>
      </c>
      <c r="L129" s="6">
        <f>PPMT(6.375%/12,A129,180,-100000)</f>
        <v>645.77321543930884</v>
      </c>
      <c r="M129" s="6">
        <f>IPMT(6.375%/12,A129,180,-100000)</f>
        <v>218.47714622344719</v>
      </c>
      <c r="N129" s="6">
        <f>POWER((1+(0.06375/12)),-A129)*M129</f>
        <v>112.06490028170926</v>
      </c>
      <c r="O129" s="6">
        <f t="shared" si="3"/>
        <v>38500.349818669529</v>
      </c>
      <c r="P129" s="7">
        <f>P128-L129</f>
        <v>40479.33666191544</v>
      </c>
      <c r="Q129" s="6">
        <f>POWER((1+(0.06375/12)),-A129)*P129</f>
        <v>20763.328819060021</v>
      </c>
      <c r="R129" s="7">
        <f>Q129+O129</f>
        <v>59263.67863772955</v>
      </c>
      <c r="S129" s="16">
        <f>POWER((1+(0.06375/12)),A129)*R129</f>
        <v>115538.04403454148</v>
      </c>
      <c r="T129" s="21" t="str">
        <f>IF(G129&gt;P129,"NO POINTS","1 POINT")</f>
        <v>NO POINTS</v>
      </c>
      <c r="U129" s="8" t="str">
        <f>IF(J129&lt;S129,"NO POINTS","1 POINT")</f>
        <v>1 POINT</v>
      </c>
      <c r="V129" s="9" t="str">
        <f>IF(F129&gt;O129,"NO POINTS","1 POINT")</f>
        <v>NO POINTS</v>
      </c>
    </row>
    <row r="130" spans="1:22" x14ac:dyDescent="0.25">
      <c r="A130" s="11">
        <v>127</v>
      </c>
      <c r="B130" s="15">
        <v>-884.91</v>
      </c>
      <c r="C130" s="6">
        <f>PPMT(6.75%/12,A130,180,-100000)</f>
        <v>653.65941520671686</v>
      </c>
      <c r="D130" s="6">
        <f>IPMT(6.75%/12,A130,180,-100000)</f>
        <v>231.25004704730452</v>
      </c>
      <c r="E130" s="6">
        <f>POWER((1+(0.0675/12)),-A130)*D130</f>
        <v>113.42323412231576</v>
      </c>
      <c r="F130" s="6">
        <f t="shared" si="2"/>
        <v>39439.506785568112</v>
      </c>
      <c r="G130" s="6">
        <f>G129-C130</f>
        <v>40457.460059869663</v>
      </c>
      <c r="H130" s="6">
        <f>POWER((1+(0.0675/12)),-A130)*G130</f>
        <v>19843.524457429179</v>
      </c>
      <c r="I130" s="6">
        <f>H130+F130</f>
        <v>59283.031242997291</v>
      </c>
      <c r="J130" s="16">
        <f>POWER((1+(0.0675/12)),A130)*I130</f>
        <v>120867.68526866307</v>
      </c>
      <c r="K130" s="15">
        <v>-864.25</v>
      </c>
      <c r="L130" s="6">
        <f>PPMT(6.375%/12,A130,180,-100000)</f>
        <v>649.20388564633015</v>
      </c>
      <c r="M130" s="6">
        <f>IPMT(6.375%/12,A130,180,-100000)</f>
        <v>215.04647601642591</v>
      </c>
      <c r="N130" s="6">
        <f>POWER((1+(0.06375/12)),-A130)*M130</f>
        <v>109.72228471371479</v>
      </c>
      <c r="O130" s="6">
        <f t="shared" si="3"/>
        <v>38610.072103383245</v>
      </c>
      <c r="P130" s="7">
        <f>P129-L130</f>
        <v>39830.132776269107</v>
      </c>
      <c r="Q130" s="6">
        <f>POWER((1+(0.06375/12)),-A130)*P130</f>
        <v>20322.365888614</v>
      </c>
      <c r="R130" s="7">
        <f>Q130+O130</f>
        <v>58932.437991997242</v>
      </c>
      <c r="S130" s="16">
        <f>POWER((1+(0.06375/12)),A130)*R130</f>
        <v>115502.63600782865</v>
      </c>
      <c r="T130" s="21" t="str">
        <f>IF(G130&gt;P130,"NO POINTS","1 POINT")</f>
        <v>NO POINTS</v>
      </c>
      <c r="U130" s="8" t="str">
        <f>IF(J130&lt;S130,"NO POINTS","1 POINT")</f>
        <v>1 POINT</v>
      </c>
      <c r="V130" s="9" t="str">
        <f>IF(F130&gt;O130,"NO POINTS","1 POINT")</f>
        <v>NO POINTS</v>
      </c>
    </row>
    <row r="131" spans="1:22" x14ac:dyDescent="0.25">
      <c r="A131" s="11">
        <v>128</v>
      </c>
      <c r="B131" s="15">
        <v>-884.91</v>
      </c>
      <c r="C131" s="6">
        <f>PPMT(6.75%/12,A131,180,-100000)</f>
        <v>657.33624941725463</v>
      </c>
      <c r="D131" s="6">
        <f>IPMT(6.75%/12,A131,180,-100000)</f>
        <v>227.57321283676669</v>
      </c>
      <c r="E131" s="6">
        <f>POWER((1+(0.0675/12)),-A131)*D131</f>
        <v>110.99547552322093</v>
      </c>
      <c r="F131" s="6">
        <f t="shared" si="2"/>
        <v>39550.502261091329</v>
      </c>
      <c r="G131" s="6">
        <f>G130-C131</f>
        <v>39800.123810452409</v>
      </c>
      <c r="H131" s="6">
        <f>POWER((1+(0.0675/12)),-A131)*G131</f>
        <v>19411.922928701217</v>
      </c>
      <c r="I131" s="6">
        <f>H131+F131</f>
        <v>58962.425189792542</v>
      </c>
      <c r="J131" s="16">
        <f>POWER((1+(0.0675/12)),A131)*I131</f>
        <v>120890.22974888203</v>
      </c>
      <c r="K131" s="15">
        <v>-864.25</v>
      </c>
      <c r="L131" s="6">
        <f>PPMT(6.375%/12,A131,180,-100000)</f>
        <v>652.6527812888263</v>
      </c>
      <c r="M131" s="6">
        <f>IPMT(6.375%/12,A131,180,-100000)</f>
        <v>211.59758037392976</v>
      </c>
      <c r="N131" s="6">
        <f>POWER((1+(0.06375/12)),-A131)*M131</f>
        <v>107.39204852547036</v>
      </c>
      <c r="O131" s="6">
        <f t="shared" si="3"/>
        <v>38717.464151908716</v>
      </c>
      <c r="P131" s="7">
        <f>P130-L131</f>
        <v>39177.479994980284</v>
      </c>
      <c r="Q131" s="6">
        <f>POWER((1+(0.06375/12)),-A131)*P131</f>
        <v>19883.733194356228</v>
      </c>
      <c r="R131" s="7">
        <f>Q131+O131</f>
        <v>58601.197346264948</v>
      </c>
      <c r="S131" s="16">
        <f>POWER((1+(0.06375/12)),A131)*R131</f>
        <v>115463.59098033144</v>
      </c>
      <c r="T131" s="21" t="str">
        <f>IF(G131&gt;P131,"NO POINTS","1 POINT")</f>
        <v>NO POINTS</v>
      </c>
      <c r="U131" s="8" t="str">
        <f>IF(J131&lt;S131,"NO POINTS","1 POINT")</f>
        <v>1 POINT</v>
      </c>
      <c r="V131" s="9" t="str">
        <f>IF(F131&gt;O131,"NO POINTS","1 POINT")</f>
        <v>NO POINTS</v>
      </c>
    </row>
    <row r="132" spans="1:22" x14ac:dyDescent="0.25">
      <c r="A132" s="11">
        <v>129</v>
      </c>
      <c r="B132" s="15">
        <v>-884.91</v>
      </c>
      <c r="C132" s="6">
        <f>PPMT(6.75%/12,A132,180,-100000)</f>
        <v>661.03376582022668</v>
      </c>
      <c r="D132" s="6">
        <f>IPMT(6.75%/12,A132,180,-100000)</f>
        <v>223.87569643379462</v>
      </c>
      <c r="E132" s="6">
        <f>POWER((1+(0.0675/12)),-A132)*D132</f>
        <v>108.5812966801186</v>
      </c>
      <c r="F132" s="6">
        <f t="shared" si="2"/>
        <v>39659.083557771446</v>
      </c>
      <c r="G132" s="6">
        <f>G131-C132</f>
        <v>39139.090044632183</v>
      </c>
      <c r="H132" s="6">
        <f>POWER((1+(0.0675/12)),-A132)*G132</f>
        <v>18982.735578816355</v>
      </c>
      <c r="I132" s="6">
        <f>H132+F132</f>
        <v>58641.819136587801</v>
      </c>
      <c r="J132" s="16">
        <f>POWER((1+(0.0675/12)),A132)*I132</f>
        <v>120909.20352539927</v>
      </c>
      <c r="K132" s="15">
        <v>-864.25</v>
      </c>
      <c r="L132" s="6">
        <f>PPMT(6.375%/12,A132,180,-100000)</f>
        <v>656.1199991894232</v>
      </c>
      <c r="M132" s="6">
        <f>IPMT(6.375%/12,A132,180,-100000)</f>
        <v>208.13036247333281</v>
      </c>
      <c r="N132" s="6">
        <f>POWER((1+(0.06375/12)),-A132)*M132</f>
        <v>105.07412629905376</v>
      </c>
      <c r="O132" s="6">
        <f t="shared" si="3"/>
        <v>38822.538278207772</v>
      </c>
      <c r="P132" s="7">
        <f>P131-L132</f>
        <v>38521.359995790859</v>
      </c>
      <c r="Q132" s="6">
        <f>POWER((1+(0.06375/12)),-A132)*P132</f>
        <v>19447.41842232487</v>
      </c>
      <c r="R132" s="7">
        <f>Q132+O132</f>
        <v>58269.956700532639</v>
      </c>
      <c r="S132" s="16">
        <f>POWER((1+(0.06375/12)),A132)*R132</f>
        <v>115420.87130822503</v>
      </c>
      <c r="T132" s="21" t="str">
        <f>IF(G132&gt;P132,"NO POINTS","1 POINT")</f>
        <v>NO POINTS</v>
      </c>
      <c r="U132" s="8" t="str">
        <f>IF(J132&lt;S132,"NO POINTS","1 POINT")</f>
        <v>1 POINT</v>
      </c>
      <c r="V132" s="9" t="str">
        <f>IF(F132&gt;O132,"NO POINTS","1 POINT")</f>
        <v>NO POINTS</v>
      </c>
    </row>
    <row r="133" spans="1:22" x14ac:dyDescent="0.25">
      <c r="A133" s="11">
        <v>130</v>
      </c>
      <c r="B133" s="15">
        <v>-884.91</v>
      </c>
      <c r="C133" s="6">
        <f>PPMT(6.75%/12,A133,180,-100000)</f>
        <v>664.75208075296541</v>
      </c>
      <c r="D133" s="6">
        <f>IPMT(6.75%/12,A133,180,-100000)</f>
        <v>220.15738150105588</v>
      </c>
      <c r="E133" s="6">
        <f>POWER((1+(0.0675/12)),-A133)*D133</f>
        <v>106.18062163414983</v>
      </c>
      <c r="F133" s="6">
        <f t="shared" ref="F133:F183" si="4">F132+E133</f>
        <v>39765.264179405596</v>
      </c>
      <c r="G133" s="6">
        <f>G132-C133</f>
        <v>38474.337963879218</v>
      </c>
      <c r="H133" s="6">
        <f>POWER((1+(0.0675/12)),-A133)*G133</f>
        <v>18555.948903977463</v>
      </c>
      <c r="I133" s="6">
        <f>H133+F133</f>
        <v>58321.21308338306</v>
      </c>
      <c r="J133" s="16">
        <f>POWER((1+(0.0675/12)),A133)*I133</f>
        <v>120924.56571447667</v>
      </c>
      <c r="K133" s="15">
        <v>-864.25</v>
      </c>
      <c r="L133" s="6">
        <f>PPMT(6.375%/12,A133,180,-100000)</f>
        <v>659.60563668511702</v>
      </c>
      <c r="M133" s="6">
        <f>IPMT(6.375%/12,A133,180,-100000)</f>
        <v>204.64472497763904</v>
      </c>
      <c r="N133" s="6">
        <f>POWER((1+(0.06375/12)),-A133)*M133</f>
        <v>102.76845296223902</v>
      </c>
      <c r="O133" s="6">
        <f t="shared" ref="O133:O183" si="5">O132+N133</f>
        <v>38925.306731170014</v>
      </c>
      <c r="P133" s="7">
        <f>P132-L133</f>
        <v>37861.75435910574</v>
      </c>
      <c r="Q133" s="6">
        <f>POWER((1+(0.06375/12)),-A133)*P133</f>
        <v>19013.409323630331</v>
      </c>
      <c r="R133" s="7">
        <f>Q133+O133</f>
        <v>57938.716054800345</v>
      </c>
      <c r="S133" s="16">
        <f>POWER((1+(0.06375/12)),A133)*R133</f>
        <v>115374.43905036488</v>
      </c>
      <c r="T133" s="21" t="str">
        <f>IF(G133&gt;P133,"NO POINTS","1 POINT")</f>
        <v>NO POINTS</v>
      </c>
      <c r="U133" s="8" t="str">
        <f>IF(J133&lt;S133,"NO POINTS","1 POINT")</f>
        <v>1 POINT</v>
      </c>
      <c r="V133" s="9" t="str">
        <f>IF(F133&gt;O133,"NO POINTS","1 POINT")</f>
        <v>NO POINTS</v>
      </c>
    </row>
    <row r="134" spans="1:22" x14ac:dyDescent="0.25">
      <c r="A134" s="11">
        <v>131</v>
      </c>
      <c r="B134" s="15">
        <v>-884.91</v>
      </c>
      <c r="C134" s="6">
        <f>PPMT(6.75%/12,A134,180,-100000)</f>
        <v>668.49131120720097</v>
      </c>
      <c r="D134" s="6">
        <f>IPMT(6.75%/12,A134,180,-100000)</f>
        <v>216.41815104682047</v>
      </c>
      <c r="E134" s="6">
        <f>POWER((1+(0.0675/12)),-A134)*D134</f>
        <v>103.79337485133441</v>
      </c>
      <c r="F134" s="6">
        <f t="shared" si="4"/>
        <v>39869.057554256928</v>
      </c>
      <c r="G134" s="6">
        <f>G133-C134</f>
        <v>37805.846652672015</v>
      </c>
      <c r="H134" s="6">
        <f>POWER((1+(0.0675/12)),-A134)*G134</f>
        <v>18131.549475921383</v>
      </c>
      <c r="I134" s="6">
        <f>H134+F134</f>
        <v>58000.607030178311</v>
      </c>
      <c r="J134" s="16">
        <f>POWER((1+(0.0675/12)),A134)*I134</f>
        <v>120936.27508541341</v>
      </c>
      <c r="K134" s="15">
        <v>-864.25</v>
      </c>
      <c r="L134" s="6">
        <f>PPMT(6.375%/12,A134,180,-100000)</f>
        <v>663.10979163000661</v>
      </c>
      <c r="M134" s="6">
        <f>IPMT(6.375%/12,A134,180,-100000)</f>
        <v>201.14057003274934</v>
      </c>
      <c r="N134" s="6">
        <f>POWER((1+(0.06375/12)),-A134)*M134</f>
        <v>100.47496378666951</v>
      </c>
      <c r="O134" s="6">
        <f t="shared" si="5"/>
        <v>39025.781694956684</v>
      </c>
      <c r="P134" s="7">
        <f>P133-L134</f>
        <v>37198.644567475734</v>
      </c>
      <c r="Q134" s="6">
        <f>POWER((1+(0.06375/12)),-A134)*P134</f>
        <v>18581.693714111363</v>
      </c>
      <c r="R134" s="7">
        <f>Q134+O134</f>
        <v>57607.475409068051</v>
      </c>
      <c r="S134" s="16">
        <f>POWER((1+(0.06375/12)),A134)*R134</f>
        <v>115324.25596618993</v>
      </c>
      <c r="T134" s="21" t="str">
        <f>IF(G134&gt;P134,"NO POINTS","1 POINT")</f>
        <v>NO POINTS</v>
      </c>
      <c r="U134" s="8" t="str">
        <f>IF(J134&lt;S134,"NO POINTS","1 POINT")</f>
        <v>1 POINT</v>
      </c>
      <c r="V134" s="9" t="str">
        <f>IF(F134&gt;O134,"NO POINTS","1 POINT")</f>
        <v>NO POINTS</v>
      </c>
    </row>
    <row r="135" spans="1:22" x14ac:dyDescent="0.25">
      <c r="A135" s="11">
        <v>132</v>
      </c>
      <c r="B135" s="15">
        <v>-884.91</v>
      </c>
      <c r="C135" s="6">
        <f>PPMT(6.75%/12,A135,180,-100000)</f>
        <v>672.25157483274143</v>
      </c>
      <c r="D135" s="6">
        <f>IPMT(6.75%/12,A135,180,-100000)</f>
        <v>212.6578874212799</v>
      </c>
      <c r="E135" s="6">
        <f>POWER((1+(0.0675/12)),-A135)*D135</f>
        <v>101.41948122019409</v>
      </c>
      <c r="F135" s="6">
        <f t="shared" si="4"/>
        <v>39970.477035477124</v>
      </c>
      <c r="G135" s="6">
        <f>G134-C135</f>
        <v>37133.595077839273</v>
      </c>
      <c r="H135" s="6">
        <f>POWER((1+(0.0675/12)),-A135)*G135</f>
        <v>17709.523941496442</v>
      </c>
      <c r="I135" s="6">
        <f>H135+F135</f>
        <v>57680.000976973563</v>
      </c>
      <c r="J135" s="16">
        <f>POWER((1+(0.0675/12)),A135)*I135</f>
        <v>120944.29005793612</v>
      </c>
      <c r="K135" s="15">
        <v>-864.25</v>
      </c>
      <c r="L135" s="6">
        <f>PPMT(6.375%/12,A135,180,-100000)</f>
        <v>666.63256239804116</v>
      </c>
      <c r="M135" s="6">
        <f>IPMT(6.375%/12,A135,180,-100000)</f>
        <v>197.61779926471496</v>
      </c>
      <c r="N135" s="6">
        <f>POWER((1+(0.06375/12)),-A135)*M135</f>
        <v>98.193594386040814</v>
      </c>
      <c r="O135" s="6">
        <f t="shared" si="5"/>
        <v>39123.975289342729</v>
      </c>
      <c r="P135" s="7">
        <f>P134-L135</f>
        <v>36532.01200507769</v>
      </c>
      <c r="Q135" s="6">
        <f>POWER((1+(0.06375/12)),-A135)*P135</f>
        <v>18152.259473993017</v>
      </c>
      <c r="R135" s="7">
        <f>Q135+O135</f>
        <v>57276.234763335742</v>
      </c>
      <c r="S135" s="16">
        <f>POWER((1+(0.06375/12)),A135)*R135</f>
        <v>115270.28351361227</v>
      </c>
      <c r="T135" s="21" t="str">
        <f>IF(G135&gt;P135,"NO POINTS","1 POINT")</f>
        <v>NO POINTS</v>
      </c>
      <c r="U135" s="8" t="str">
        <f>IF(J135&lt;S135,"NO POINTS","1 POINT")</f>
        <v>1 POINT</v>
      </c>
      <c r="V135" s="9" t="str">
        <f>IF(F135&gt;O135,"NO POINTS","1 POINT")</f>
        <v>NO POINTS</v>
      </c>
    </row>
    <row r="136" spans="1:22" x14ac:dyDescent="0.25">
      <c r="A136" s="11">
        <v>133</v>
      </c>
      <c r="B136" s="15">
        <v>-884.91</v>
      </c>
      <c r="C136" s="6">
        <f>PPMT(6.75%/12,A136,180,-100000)</f>
        <v>676.03298994117552</v>
      </c>
      <c r="D136" s="6">
        <f>IPMT(6.75%/12,A136,180,-100000)</f>
        <v>208.87647231284578</v>
      </c>
      <c r="E136" s="6">
        <f>POWER((1+(0.0675/12)),-A136)*D136</f>
        <v>99.058866049389621</v>
      </c>
      <c r="F136" s="6">
        <f t="shared" si="4"/>
        <v>40069.535901526513</v>
      </c>
      <c r="G136" s="6">
        <f>G135-C136</f>
        <v>36457.562087898099</v>
      </c>
      <c r="H136" s="6">
        <f>POWER((1+(0.0675/12)),-A136)*G136</f>
        <v>17289.859022242312</v>
      </c>
      <c r="I136" s="6">
        <f>H136+F136</f>
        <v>57359.394923768821</v>
      </c>
      <c r="J136" s="16">
        <f>POWER((1+(0.0675/12)),A136)*I136</f>
        <v>120948.56869957084</v>
      </c>
      <c r="K136" s="15">
        <v>-864.25</v>
      </c>
      <c r="L136" s="6">
        <f>PPMT(6.375%/12,A136,180,-100000)</f>
        <v>670.17404788578062</v>
      </c>
      <c r="M136" s="6">
        <f>IPMT(6.375%/12,A136,180,-100000)</f>
        <v>194.07631377697535</v>
      </c>
      <c r="N136" s="6">
        <f>POWER((1+(0.06375/12)),-A136)*M136</f>
        <v>95.924280714293261</v>
      </c>
      <c r="O136" s="6">
        <f t="shared" si="5"/>
        <v>39219.899570057023</v>
      </c>
      <c r="P136" s="7">
        <f>P135-L136</f>
        <v>35861.837957191907</v>
      </c>
      <c r="Q136" s="6">
        <f>POWER((1+(0.06375/12)),-A136)*P136</f>
        <v>17725.094547546418</v>
      </c>
      <c r="R136" s="7">
        <f>Q136+O136</f>
        <v>56944.994117603441</v>
      </c>
      <c r="S136" s="16">
        <f>POWER((1+(0.06375/12)),A136)*R136</f>
        <v>115212.48284689257</v>
      </c>
      <c r="T136" s="21" t="str">
        <f>IF(G136&gt;P136,"NO POINTS","1 POINT")</f>
        <v>NO POINTS</v>
      </c>
      <c r="U136" s="8" t="str">
        <f>IF(J136&lt;S136,"NO POINTS","1 POINT")</f>
        <v>1 POINT</v>
      </c>
      <c r="V136" s="9" t="str">
        <f>IF(F136&gt;O136,"NO POINTS","1 POINT")</f>
        <v>NO POINTS</v>
      </c>
    </row>
    <row r="137" spans="1:22" x14ac:dyDescent="0.25">
      <c r="A137" s="11">
        <v>134</v>
      </c>
      <c r="B137" s="15">
        <v>-884.91</v>
      </c>
      <c r="C137" s="6">
        <f>PPMT(6.75%/12,A137,180,-100000)</f>
        <v>679.83567550959469</v>
      </c>
      <c r="D137" s="6">
        <f>IPMT(6.75%/12,A137,180,-100000)</f>
        <v>205.07378674442663</v>
      </c>
      <c r="E137" s="6">
        <f>POWER((1+(0.0675/12)),-A137)*D137</f>
        <v>96.711455065370217</v>
      </c>
      <c r="F137" s="6">
        <f t="shared" si="4"/>
        <v>40166.247356591884</v>
      </c>
      <c r="G137" s="6">
        <f>G136-C137</f>
        <v>35777.726412388503</v>
      </c>
      <c r="H137" s="6">
        <f>POWER((1+(0.0675/12)),-A137)*G137</f>
        <v>16872.541513972199</v>
      </c>
      <c r="I137" s="6">
        <f>H137+F137</f>
        <v>57038.78887056408</v>
      </c>
      <c r="J137" s="16">
        <f>POWER((1+(0.0675/12)),A137)*I137</f>
        <v>120949.06872299632</v>
      </c>
      <c r="K137" s="15">
        <v>-864.25</v>
      </c>
      <c r="L137" s="6">
        <f>PPMT(6.375%/12,A137,180,-100000)</f>
        <v>673.73434751517391</v>
      </c>
      <c r="M137" s="6">
        <f>IPMT(6.375%/12,A137,180,-100000)</f>
        <v>190.51601414758218</v>
      </c>
      <c r="N137" s="6">
        <f>POWER((1+(0.06375/12)),-A137)*M137</f>
        <v>93.666959063813934</v>
      </c>
      <c r="O137" s="6">
        <f t="shared" si="5"/>
        <v>39313.566529120835</v>
      </c>
      <c r="P137" s="7">
        <f>P136-L137</f>
        <v>35188.103609676735</v>
      </c>
      <c r="Q137" s="6">
        <f>POWER((1+(0.06375/12)),-A137)*P137</f>
        <v>17300.186942750304</v>
      </c>
      <c r="R137" s="7">
        <f>Q137+O137</f>
        <v>56613.753471871139</v>
      </c>
      <c r="S137" s="16">
        <f>POWER((1+(0.06375/12)),A137)*R137</f>
        <v>115150.81481450151</v>
      </c>
      <c r="T137" s="21" t="str">
        <f>IF(G137&gt;P137,"NO POINTS","1 POINT")</f>
        <v>NO POINTS</v>
      </c>
      <c r="U137" s="8" t="str">
        <f>IF(J137&lt;S137,"NO POINTS","1 POINT")</f>
        <v>1 POINT</v>
      </c>
      <c r="V137" s="9" t="str">
        <f>IF(F137&gt;O137,"NO POINTS","1 POINT")</f>
        <v>NO POINTS</v>
      </c>
    </row>
    <row r="138" spans="1:22" x14ac:dyDescent="0.25">
      <c r="A138" s="11">
        <v>135</v>
      </c>
      <c r="B138" s="15">
        <v>-884.91</v>
      </c>
      <c r="C138" s="6">
        <f>PPMT(6.75%/12,A138,180,-100000)</f>
        <v>683.65975118433619</v>
      </c>
      <c r="D138" s="6">
        <f>IPMT(6.75%/12,A138,180,-100000)</f>
        <v>201.24971106968519</v>
      </c>
      <c r="E138" s="6">
        <f>POWER((1+(0.0675/12)),-A138)*D138</f>
        <v>94.377174410037085</v>
      </c>
      <c r="F138" s="6">
        <f t="shared" si="4"/>
        <v>40260.624531001922</v>
      </c>
      <c r="G138" s="6">
        <f>G137-C138</f>
        <v>35094.066661204168</v>
      </c>
      <c r="H138" s="6">
        <f>POWER((1+(0.0675/12)),-A138)*G138</f>
        <v>16457.558286357416</v>
      </c>
      <c r="I138" s="6">
        <f>H138+F138</f>
        <v>56718.182817359339</v>
      </c>
      <c r="J138" s="16">
        <f>POWER((1+(0.0675/12)),A138)*I138</f>
        <v>120945.74748337886</v>
      </c>
      <c r="K138" s="15">
        <v>-864.25</v>
      </c>
      <c r="L138" s="6">
        <f>PPMT(6.375%/12,A138,180,-100000)</f>
        <v>677.31356123634816</v>
      </c>
      <c r="M138" s="6">
        <f>IPMT(6.375%/12,A138,180,-100000)</f>
        <v>186.93680042640779</v>
      </c>
      <c r="N138" s="6">
        <f>POWER((1+(0.06375/12)),-A138)*M138</f>
        <v>91.42156606364793</v>
      </c>
      <c r="O138" s="6">
        <f t="shared" si="5"/>
        <v>39404.988095184483</v>
      </c>
      <c r="P138" s="7">
        <f>P137-L138</f>
        <v>34510.790048440387</v>
      </c>
      <c r="Q138" s="6">
        <f>POWER((1+(0.06375/12)),-A138)*P138</f>
        <v>16877.524730954356</v>
      </c>
      <c r="R138" s="7">
        <f>Q138+O138</f>
        <v>56282.512826138838</v>
      </c>
      <c r="S138" s="16">
        <f>POWER((1+(0.06375/12)),A138)*R138</f>
        <v>115085.23995696723</v>
      </c>
      <c r="T138" s="21" t="str">
        <f>IF(G138&gt;P138,"NO POINTS","1 POINT")</f>
        <v>NO POINTS</v>
      </c>
      <c r="U138" s="8" t="str">
        <f>IF(J138&lt;S138,"NO POINTS","1 POINT")</f>
        <v>1 POINT</v>
      </c>
      <c r="V138" s="9" t="str">
        <f>IF(F138&gt;O138,"NO POINTS","1 POINT")</f>
        <v>NO POINTS</v>
      </c>
    </row>
    <row r="139" spans="1:22" x14ac:dyDescent="0.25">
      <c r="A139" s="11">
        <v>136</v>
      </c>
      <c r="B139" s="15">
        <v>-884.91</v>
      </c>
      <c r="C139" s="6">
        <f>PPMT(6.75%/12,A139,180,-100000)</f>
        <v>687.50533728474807</v>
      </c>
      <c r="D139" s="6">
        <f>IPMT(6.75%/12,A139,180,-100000)</f>
        <v>197.40412496927331</v>
      </c>
      <c r="E139" s="6">
        <f>POWER((1+(0.0675/12)),-A139)*D139</f>
        <v>92.05595063841929</v>
      </c>
      <c r="F139" s="6">
        <f t="shared" si="4"/>
        <v>40352.680481640338</v>
      </c>
      <c r="G139" s="6">
        <f>G138-C139</f>
        <v>34406.561323919421</v>
      </c>
      <c r="H139" s="6">
        <f>POWER((1+(0.0675/12)),-A139)*G139</f>
        <v>16044.896282514253</v>
      </c>
      <c r="I139" s="6">
        <f>H139+F139</f>
        <v>56397.57676415459</v>
      </c>
      <c r="J139" s="16">
        <f>POWER((1+(0.0675/12)),A139)*I139</f>
        <v>120938.56197568811</v>
      </c>
      <c r="K139" s="15">
        <v>-864.25</v>
      </c>
      <c r="L139" s="6">
        <f>PPMT(6.375%/12,A139,180,-100000)</f>
        <v>680.91178953041629</v>
      </c>
      <c r="M139" s="6">
        <f>IPMT(6.375%/12,A139,180,-100000)</f>
        <v>183.33857213233969</v>
      </c>
      <c r="N139" s="6">
        <f>POWER((1+(0.06375/12)),-A139)*M139</f>
        <v>89.188038677719689</v>
      </c>
      <c r="O139" s="6">
        <f t="shared" si="5"/>
        <v>39494.176133862202</v>
      </c>
      <c r="P139" s="7">
        <f>P138-L139</f>
        <v>33829.878258909972</v>
      </c>
      <c r="Q139" s="6">
        <f>POWER((1+(0.06375/12)),-A139)*P139</f>
        <v>16457.096046544335</v>
      </c>
      <c r="R139" s="7">
        <f>Q139+O139</f>
        <v>55951.272180406537</v>
      </c>
      <c r="S139" s="16">
        <f>POWER((1+(0.06375/12)),A139)*R139</f>
        <v>115015.7185047082</v>
      </c>
      <c r="T139" s="21" t="str">
        <f>IF(G139&gt;P139,"NO POINTS","1 POINT")</f>
        <v>NO POINTS</v>
      </c>
      <c r="U139" s="8" t="str">
        <f>IF(J139&lt;S139,"NO POINTS","1 POINT")</f>
        <v>1 POINT</v>
      </c>
      <c r="V139" s="9" t="str">
        <f>IF(F139&gt;O139,"NO POINTS","1 POINT")</f>
        <v>NO POINTS</v>
      </c>
    </row>
    <row r="140" spans="1:22" x14ac:dyDescent="0.25">
      <c r="A140" s="11">
        <v>137</v>
      </c>
      <c r="B140" s="15">
        <v>-884.91</v>
      </c>
      <c r="C140" s="6">
        <f>PPMT(6.75%/12,A140,180,-100000)</f>
        <v>691.37255480697479</v>
      </c>
      <c r="D140" s="6">
        <f>IPMT(6.75%/12,A140,180,-100000)</f>
        <v>193.53690744704659</v>
      </c>
      <c r="E140" s="6">
        <f>POWER((1+(0.0675/12)),-A140)*D140</f>
        <v>89.747710716363059</v>
      </c>
      <c r="F140" s="6">
        <f t="shared" si="4"/>
        <v>40442.428192356703</v>
      </c>
      <c r="G140" s="6">
        <f>G139-C140</f>
        <v>33715.188769112443</v>
      </c>
      <c r="H140" s="6">
        <f>POWER((1+(0.0675/12)),-A140)*G140</f>
        <v>15634.542518593145</v>
      </c>
      <c r="I140" s="6">
        <f>H140+F140</f>
        <v>56076.970710949849</v>
      </c>
      <c r="J140" s="16">
        <f>POWER((1+(0.0675/12)),A140)*I140</f>
        <v>120927.4688319944</v>
      </c>
      <c r="K140" s="15">
        <v>-864.25</v>
      </c>
      <c r="L140" s="6">
        <f>PPMT(6.375%/12,A140,180,-100000)</f>
        <v>684.52913341229669</v>
      </c>
      <c r="M140" s="6">
        <f>IPMT(6.375%/12,A140,180,-100000)</f>
        <v>179.72122825045935</v>
      </c>
      <c r="N140" s="6">
        <f>POWER((1+(0.06375/12)),-A140)*M140</f>
        <v>86.966314203063064</v>
      </c>
      <c r="O140" s="6">
        <f t="shared" si="5"/>
        <v>39581.142448065264</v>
      </c>
      <c r="P140" s="7">
        <f>P139-L140</f>
        <v>33145.349125497676</v>
      </c>
      <c r="Q140" s="6">
        <f>POWER((1+(0.06375/12)),-A140)*P140</f>
        <v>16038.889086608971</v>
      </c>
      <c r="R140" s="7">
        <f>Q140+O140</f>
        <v>55620.031534674235</v>
      </c>
      <c r="S140" s="16">
        <f>POWER((1+(0.06375/12)),A140)*R140</f>
        <v>114942.21037585217</v>
      </c>
      <c r="T140" s="21" t="str">
        <f>IF(G140&gt;P140,"NO POINTS","1 POINT")</f>
        <v>NO POINTS</v>
      </c>
      <c r="U140" s="8" t="str">
        <f>IF(J140&lt;S140,"NO POINTS","1 POINT")</f>
        <v>1 POINT</v>
      </c>
      <c r="V140" s="9" t="str">
        <f>IF(F140&gt;O140,"NO POINTS","1 POINT")</f>
        <v>NO POINTS</v>
      </c>
    </row>
    <row r="141" spans="1:22" x14ac:dyDescent="0.25">
      <c r="A141" s="11">
        <v>138</v>
      </c>
      <c r="B141" s="15">
        <v>-884.91</v>
      </c>
      <c r="C141" s="6">
        <f>PPMT(6.75%/12,A141,180,-100000)</f>
        <v>695.26152542776401</v>
      </c>
      <c r="D141" s="6">
        <f>IPMT(6.75%/12,A141,180,-100000)</f>
        <v>189.64793682625739</v>
      </c>
      <c r="E141" s="6">
        <f>POWER((1+(0.0675/12)),-A141)*D141</f>
        <v>87.452382018233834</v>
      </c>
      <c r="F141" s="6">
        <f t="shared" si="4"/>
        <v>40529.88057437494</v>
      </c>
      <c r="G141" s="6">
        <f>G140-C141</f>
        <v>33019.92724368468</v>
      </c>
      <c r="H141" s="6">
        <f>POWER((1+(0.0675/12)),-A141)*G141</f>
        <v>15226.484083370171</v>
      </c>
      <c r="I141" s="6">
        <f>H141+F141</f>
        <v>55756.364657745115</v>
      </c>
      <c r="J141" s="16">
        <f>POWER((1+(0.0675/12)),A141)*I141</f>
        <v>120912.42431874661</v>
      </c>
      <c r="K141" s="15">
        <v>-864.25</v>
      </c>
      <c r="L141" s="6">
        <f>PPMT(6.375%/12,A141,180,-100000)</f>
        <v>688.16569443354945</v>
      </c>
      <c r="M141" s="6">
        <f>IPMT(6.375%/12,A141,180,-100000)</f>
        <v>176.08466722920653</v>
      </c>
      <c r="N141" s="6">
        <f>POWER((1+(0.06375/12)),-A141)*M141</f>
        <v>84.756330268061149</v>
      </c>
      <c r="O141" s="6">
        <f t="shared" si="5"/>
        <v>39665.898778333329</v>
      </c>
      <c r="P141" s="7">
        <f>P140-L141</f>
        <v>32457.183431064128</v>
      </c>
      <c r="Q141" s="6">
        <f>POWER((1+(0.06375/12)),-A141)*P141</f>
        <v>15622.892110608611</v>
      </c>
      <c r="R141" s="7">
        <f>Q141+O141</f>
        <v>55288.790888941941</v>
      </c>
      <c r="S141" s="16">
        <f>POWER((1+(0.06375/12)),A141)*R141</f>
        <v>114864.67517404034</v>
      </c>
      <c r="T141" s="21" t="str">
        <f>IF(G141&gt;P141,"NO POINTS","1 POINT")</f>
        <v>NO POINTS</v>
      </c>
      <c r="U141" s="8" t="str">
        <f>IF(J141&lt;S141,"NO POINTS","1 POINT")</f>
        <v>1 POINT</v>
      </c>
      <c r="V141" s="9" t="str">
        <f>IF(F141&gt;O141,"NO POINTS","1 POINT")</f>
        <v>NO POINTS</v>
      </c>
    </row>
    <row r="142" spans="1:22" x14ac:dyDescent="0.25">
      <c r="A142" s="11">
        <v>139</v>
      </c>
      <c r="B142" s="15">
        <v>-884.91</v>
      </c>
      <c r="C142" s="6">
        <f>PPMT(6.75%/12,A142,180,-100000)</f>
        <v>699.1723715082951</v>
      </c>
      <c r="D142" s="6">
        <f>IPMT(6.75%/12,A142,180,-100000)</f>
        <v>185.73709074572614</v>
      </c>
      <c r="E142" s="6">
        <f>POWER((1+(0.0675/12)),-A142)*D142</f>
        <v>85.169892324631064</v>
      </c>
      <c r="F142" s="6">
        <f t="shared" si="4"/>
        <v>40615.050466699569</v>
      </c>
      <c r="G142" s="6">
        <f>G141-C142</f>
        <v>32320.754872176385</v>
      </c>
      <c r="H142" s="6">
        <f>POWER((1+(0.0675/12)),-A142)*G142</f>
        <v>14820.708137840795</v>
      </c>
      <c r="I142" s="6">
        <f>H142+F142</f>
        <v>55435.758604540366</v>
      </c>
      <c r="J142" s="16">
        <f>POWER((1+(0.0675/12)),A142)*I142</f>
        <v>120893.38433403126</v>
      </c>
      <c r="K142" s="15">
        <v>-864.25</v>
      </c>
      <c r="L142" s="6">
        <f>PPMT(6.375%/12,A142,180,-100000)</f>
        <v>691.8215746852278</v>
      </c>
      <c r="M142" s="6">
        <f>IPMT(6.375%/12,A142,180,-100000)</f>
        <v>172.42878697752829</v>
      </c>
      <c r="N142" s="6">
        <f>POWER((1+(0.06375/12)),-A142)*M142</f>
        <v>82.558024830695217</v>
      </c>
      <c r="O142" s="6">
        <f t="shared" si="5"/>
        <v>39748.456803164023</v>
      </c>
      <c r="P142" s="7">
        <f>P141-L142</f>
        <v>31765.361856378899</v>
      </c>
      <c r="Q142" s="6">
        <f>POWER((1+(0.06375/12)),-A142)*P142</f>
        <v>15209.093440045614</v>
      </c>
      <c r="R142" s="7">
        <f>Q142+O142</f>
        <v>54957.55024320964</v>
      </c>
      <c r="S142" s="16">
        <f>POWER((1+(0.06375/12)),A142)*R142</f>
        <v>114783.07218621721</v>
      </c>
      <c r="T142" s="21" t="str">
        <f>IF(G142&gt;P142,"NO POINTS","1 POINT")</f>
        <v>NO POINTS</v>
      </c>
      <c r="U142" s="8" t="str">
        <f>IF(J142&lt;S142,"NO POINTS","1 POINT")</f>
        <v>1 POINT</v>
      </c>
      <c r="V142" s="9" t="str">
        <f>IF(F142&gt;O142,"NO POINTS","1 POINT")</f>
        <v>NO POINTS</v>
      </c>
    </row>
    <row r="143" spans="1:22" x14ac:dyDescent="0.25">
      <c r="A143" s="11">
        <v>140</v>
      </c>
      <c r="B143" s="15">
        <v>-884.91</v>
      </c>
      <c r="C143" s="6">
        <f>PPMT(6.75%/12,A143,180,-100000)</f>
        <v>703.10521609802925</v>
      </c>
      <c r="D143" s="6">
        <f>IPMT(6.75%/12,A143,180,-100000)</f>
        <v>181.80424615599202</v>
      </c>
      <c r="E143" s="6">
        <f>POWER((1+(0.0675/12)),-A143)*D143</f>
        <v>82.900169820116233</v>
      </c>
      <c r="F143" s="6">
        <f t="shared" si="4"/>
        <v>40697.950636519687</v>
      </c>
      <c r="G143" s="6">
        <f>G142-C143</f>
        <v>31617.649656078356</v>
      </c>
      <c r="H143" s="6">
        <f>POWER((1+(0.0675/12)),-A143)*G143</f>
        <v>14417.201914815932</v>
      </c>
      <c r="I143" s="6">
        <f>H143+F143</f>
        <v>55115.152551335617</v>
      </c>
      <c r="J143" s="16">
        <f>POWER((1+(0.0675/12)),A143)*I143</f>
        <v>120870.30440481217</v>
      </c>
      <c r="K143" s="15">
        <v>-864.25</v>
      </c>
      <c r="L143" s="6">
        <f>PPMT(6.375%/12,A143,180,-100000)</f>
        <v>695.49687680074305</v>
      </c>
      <c r="M143" s="6">
        <f>IPMT(6.375%/12,A143,180,-100000)</f>
        <v>168.75348486201298</v>
      </c>
      <c r="N143" s="6">
        <f>POWER((1+(0.06375/12)),-A143)*M143</f>
        <v>80.371336176803084</v>
      </c>
      <c r="O143" s="6">
        <f t="shared" si="5"/>
        <v>39828.828139340825</v>
      </c>
      <c r="P143" s="7">
        <f>P142-L143</f>
        <v>31069.864979578157</v>
      </c>
      <c r="Q143" s="6">
        <f>POWER((1+(0.06375/12)),-A143)*P143</f>
        <v>14797.481458136508</v>
      </c>
      <c r="R143" s="7">
        <f>Q143+O143</f>
        <v>54626.309597477331</v>
      </c>
      <c r="S143" s="16">
        <f>POWER((1+(0.06375/12)),A143)*R143</f>
        <v>114697.36038040575</v>
      </c>
      <c r="T143" s="21" t="str">
        <f>IF(G143&gt;P143,"NO POINTS","1 POINT")</f>
        <v>NO POINTS</v>
      </c>
      <c r="U143" s="8" t="str">
        <f>IF(J143&lt;S143,"NO POINTS","1 POINT")</f>
        <v>1 POINT</v>
      </c>
      <c r="V143" s="9" t="str">
        <f>IF(F143&gt;O143,"NO POINTS","1 POINT")</f>
        <v>NO POINTS</v>
      </c>
    </row>
    <row r="144" spans="1:22" x14ac:dyDescent="0.25">
      <c r="A144" s="11">
        <v>141</v>
      </c>
      <c r="B144" s="15">
        <v>-884.91</v>
      </c>
      <c r="C144" s="6">
        <f>PPMT(6.75%/12,A144,180,-100000)</f>
        <v>707.06018293858074</v>
      </c>
      <c r="D144" s="6">
        <f>IPMT(6.75%/12,A144,180,-100000)</f>
        <v>177.84927931544061</v>
      </c>
      <c r="E144" s="6">
        <f>POWER((1+(0.0675/12)),-A144)*D144</f>
        <v>80.643143090952947</v>
      </c>
      <c r="F144" s="6">
        <f t="shared" si="4"/>
        <v>40778.593779610637</v>
      </c>
      <c r="G144" s="6">
        <f>G143-C144</f>
        <v>30910.589473139775</v>
      </c>
      <c r="H144" s="6">
        <f>POWER((1+(0.0675/12)),-A144)*G144</f>
        <v>14015.952718520237</v>
      </c>
      <c r="I144" s="6">
        <f>H144+F144</f>
        <v>54794.546498130876</v>
      </c>
      <c r="J144" s="16">
        <f>POWER((1+(0.0675/12)),A144)*I144</f>
        <v>120843.13968415065</v>
      </c>
      <c r="K144" s="15">
        <v>-864.25</v>
      </c>
      <c r="L144" s="6">
        <f>PPMT(6.375%/12,A144,180,-100000)</f>
        <v>699.19170395874687</v>
      </c>
      <c r="M144" s="6">
        <f>IPMT(6.375%/12,A144,180,-100000)</f>
        <v>165.05865770400908</v>
      </c>
      <c r="N144" s="6">
        <f>POWER((1+(0.06375/12)),-A144)*M144</f>
        <v>78.196202918346543</v>
      </c>
      <c r="O144" s="6">
        <f t="shared" si="5"/>
        <v>39907.024342259174</v>
      </c>
      <c r="P144" s="7">
        <f>P143-L144</f>
        <v>30370.673275619411</v>
      </c>
      <c r="Q144" s="6">
        <f>POWER((1+(0.06375/12)),-A144)*P144</f>
        <v>14388.044609485863</v>
      </c>
      <c r="R144" s="7">
        <f>Q144+O144</f>
        <v>54295.068951745037</v>
      </c>
      <c r="S144" s="16">
        <f>POWER((1+(0.06375/12)),A144)*R144</f>
        <v>114607.49840346792</v>
      </c>
      <c r="T144" s="21" t="str">
        <f>IF(G144&gt;P144,"NO POINTS","1 POINT")</f>
        <v>NO POINTS</v>
      </c>
      <c r="U144" s="8" t="str">
        <f>IF(J144&lt;S144,"NO POINTS","1 POINT")</f>
        <v>1 POINT</v>
      </c>
      <c r="V144" s="9" t="str">
        <f>IF(F144&gt;O144,"NO POINTS","1 POINT")</f>
        <v>NO POINTS</v>
      </c>
    </row>
    <row r="145" spans="1:22" x14ac:dyDescent="0.25">
      <c r="A145" s="11">
        <v>142</v>
      </c>
      <c r="B145" s="15">
        <v>-884.91</v>
      </c>
      <c r="C145" s="6">
        <f>PPMT(6.75%/12,A145,180,-100000)</f>
        <v>711.03739646761028</v>
      </c>
      <c r="D145" s="6">
        <f>IPMT(6.75%/12,A145,180,-100000)</f>
        <v>173.8720657864111</v>
      </c>
      <c r="E145" s="6">
        <f>POWER((1+(0.0675/12)),-A145)*D145</f>
        <v>78.398741122860201</v>
      </c>
      <c r="F145" s="6">
        <f t="shared" si="4"/>
        <v>40856.992520733496</v>
      </c>
      <c r="G145" s="6">
        <f>G144-C145</f>
        <v>30199.552076672164</v>
      </c>
      <c r="H145" s="6">
        <f>POWER((1+(0.0675/12)),-A145)*G145</f>
        <v>13616.947924192636</v>
      </c>
      <c r="I145" s="6">
        <f>H145+F145</f>
        <v>54473.940444926135</v>
      </c>
      <c r="J145" s="16">
        <f>POWER((1+(0.0675/12)),A145)*I145</f>
        <v>120811.84494840637</v>
      </c>
      <c r="K145" s="15">
        <v>-864.25</v>
      </c>
      <c r="L145" s="6">
        <f>PPMT(6.375%/12,A145,180,-100000)</f>
        <v>702.90615988602781</v>
      </c>
      <c r="M145" s="6">
        <f>IPMT(6.375%/12,A145,180,-100000)</f>
        <v>161.34420177672823</v>
      </c>
      <c r="N145" s="6">
        <f>POWER((1+(0.06375/12)),-A145)*M145</f>
        <v>76.032563991687852</v>
      </c>
      <c r="O145" s="6">
        <f t="shared" si="5"/>
        <v>39983.056906250858</v>
      </c>
      <c r="P145" s="7">
        <f>P144-L145</f>
        <v>29667.767115733383</v>
      </c>
      <c r="Q145" s="6">
        <f>POWER((1+(0.06375/12)),-A145)*P145</f>
        <v>13980.771399761874</v>
      </c>
      <c r="R145" s="7">
        <f>Q145+O145</f>
        <v>53963.828306012729</v>
      </c>
      <c r="S145" s="16">
        <f>POWER((1+(0.06375/12)),A145)*R145</f>
        <v>114513.44457885029</v>
      </c>
      <c r="T145" s="21" t="str">
        <f>IF(G145&gt;P145,"NO POINTS","1 POINT")</f>
        <v>NO POINTS</v>
      </c>
      <c r="U145" s="8" t="str">
        <f>IF(J145&lt;S145,"NO POINTS","1 POINT")</f>
        <v>1 POINT</v>
      </c>
      <c r="V145" s="9" t="str">
        <f>IF(F145&gt;O145,"NO POINTS","1 POINT")</f>
        <v>NO POINTS</v>
      </c>
    </row>
    <row r="146" spans="1:22" x14ac:dyDescent="0.25">
      <c r="A146" s="11">
        <v>143</v>
      </c>
      <c r="B146" s="15">
        <v>-884.91</v>
      </c>
      <c r="C146" s="6">
        <f>PPMT(6.75%/12,A146,180,-100000)</f>
        <v>715.03698182274059</v>
      </c>
      <c r="D146" s="6">
        <f>IPMT(6.75%/12,A146,180,-100000)</f>
        <v>169.87248043128079</v>
      </c>
      <c r="E146" s="6">
        <f>POWER((1+(0.0675/12)),-A146)*D146</f>
        <v>76.166893298777893</v>
      </c>
      <c r="F146" s="6">
        <f t="shared" si="4"/>
        <v>40933.159414032278</v>
      </c>
      <c r="G146" s="6">
        <f>G145-C146</f>
        <v>29484.515094849423</v>
      </c>
      <c r="H146" s="6">
        <f>POWER((1+(0.0675/12)),-A146)*G146</f>
        <v>13220.174977689116</v>
      </c>
      <c r="I146" s="6">
        <f>H146+F146</f>
        <v>54153.334391721393</v>
      </c>
      <c r="J146" s="16">
        <f>POWER((1+(0.0675/12)),A146)*I146</f>
        <v>120776.37459441843</v>
      </c>
      <c r="K146" s="15">
        <v>-864.25</v>
      </c>
      <c r="L146" s="6">
        <f>PPMT(6.375%/12,A146,180,-100000)</f>
        <v>706.64034886042248</v>
      </c>
      <c r="M146" s="6">
        <f>IPMT(6.375%/12,A146,180,-100000)</f>
        <v>157.61001280233373</v>
      </c>
      <c r="N146" s="6">
        <f>POWER((1+(0.06375/12)),-A146)*M146</f>
        <v>73.880358655875682</v>
      </c>
      <c r="O146" s="6">
        <f t="shared" si="5"/>
        <v>40056.937264906737</v>
      </c>
      <c r="P146" s="7">
        <f>P145-L146</f>
        <v>28961.12676687296</v>
      </c>
      <c r="Q146" s="6">
        <f>POWER((1+(0.06375/12)),-A146)*P146</f>
        <v>13575.650395373699</v>
      </c>
      <c r="R146" s="7">
        <f>Q146+O146</f>
        <v>53632.587660280435</v>
      </c>
      <c r="S146" s="16">
        <f>POWER((1+(0.06375/12)),A146)*R146</f>
        <v>114415.15690431504</v>
      </c>
      <c r="T146" s="21" t="str">
        <f>IF(G146&gt;P146,"NO POINTS","1 POINT")</f>
        <v>NO POINTS</v>
      </c>
      <c r="U146" s="8" t="str">
        <f>IF(J146&lt;S146,"NO POINTS","1 POINT")</f>
        <v>1 POINT</v>
      </c>
      <c r="V146" s="9" t="str">
        <f>IF(F146&gt;O146,"NO POINTS","1 POINT")</f>
        <v>NO POINTS</v>
      </c>
    </row>
    <row r="147" spans="1:22" x14ac:dyDescent="0.25">
      <c r="A147" s="11">
        <v>144</v>
      </c>
      <c r="B147" s="15">
        <v>-884.91</v>
      </c>
      <c r="C147" s="6">
        <f>PPMT(6.75%/12,A147,180,-100000)</f>
        <v>719.05906484549348</v>
      </c>
      <c r="D147" s="6">
        <f>IPMT(6.75%/12,A147,180,-100000)</f>
        <v>165.85039740852787</v>
      </c>
      <c r="E147" s="6">
        <f>POWER((1+(0.0675/12)),-A147)*D147</f>
        <v>73.947529396645066</v>
      </c>
      <c r="F147" s="6">
        <f t="shared" si="4"/>
        <v>41007.106943428924</v>
      </c>
      <c r="G147" s="6">
        <f>G146-C147</f>
        <v>28765.45603000393</v>
      </c>
      <c r="H147" s="6">
        <f>POWER((1+(0.0675/12)),-A147)*G147</f>
        <v>12825.621395087723</v>
      </c>
      <c r="I147" s="6">
        <f>H147+F147</f>
        <v>53832.728338516645</v>
      </c>
      <c r="J147" s="16">
        <f>POWER((1+(0.0675/12)),A147)*I147</f>
        <v>120736.68263666656</v>
      </c>
      <c r="K147" s="15">
        <v>-864.25</v>
      </c>
      <c r="L147" s="6">
        <f>PPMT(6.375%/12,A147,180,-100000)</f>
        <v>710.39437571374333</v>
      </c>
      <c r="M147" s="6">
        <f>IPMT(6.375%/12,A147,180,-100000)</f>
        <v>153.85598594901271</v>
      </c>
      <c r="N147" s="6">
        <f>POWER((1+(0.06375/12)),-A147)*M147</f>
        <v>71.739526490939696</v>
      </c>
      <c r="O147" s="6">
        <f t="shared" si="5"/>
        <v>40128.67679139768</v>
      </c>
      <c r="P147" s="7">
        <f>P146-L147</f>
        <v>28250.732391159218</v>
      </c>
      <c r="Q147" s="6">
        <f>POWER((1+(0.06375/12)),-A147)*P147</f>
        <v>13172.670223150457</v>
      </c>
      <c r="R147" s="7">
        <f>Q147+O147</f>
        <v>53301.347014548141</v>
      </c>
      <c r="S147" s="16">
        <f>POWER((1+(0.06375/12)),A147)*R147</f>
        <v>114312.59304965549</v>
      </c>
      <c r="T147" s="21" t="str">
        <f>IF(G147&gt;P147,"NO POINTS","1 POINT")</f>
        <v>NO POINTS</v>
      </c>
      <c r="U147" s="8" t="str">
        <f>IF(J147&lt;S147,"NO POINTS","1 POINT")</f>
        <v>1 POINT</v>
      </c>
      <c r="V147" s="9" t="str">
        <f>IF(F147&gt;O147,"NO POINTS","1 POINT")</f>
        <v>NO POINTS</v>
      </c>
    </row>
    <row r="148" spans="1:22" x14ac:dyDescent="0.25">
      <c r="A148" s="11">
        <v>145</v>
      </c>
      <c r="B148" s="15">
        <v>-884.91</v>
      </c>
      <c r="C148" s="6">
        <f>PPMT(6.75%/12,A148,180,-100000)</f>
        <v>723.10377208524937</v>
      </c>
      <c r="D148" s="6">
        <f>IPMT(6.75%/12,A148,180,-100000)</f>
        <v>161.80569016877197</v>
      </c>
      <c r="E148" s="6">
        <f>POWER((1+(0.0675/12)),-A148)*D148</f>
        <v>71.740579587190439</v>
      </c>
      <c r="F148" s="6">
        <f t="shared" si="4"/>
        <v>41078.847523016113</v>
      </c>
      <c r="G148" s="6">
        <f>G147-C148</f>
        <v>28042.352257918679</v>
      </c>
      <c r="H148" s="6">
        <f>POWER((1+(0.0675/12)),-A148)*G148</f>
        <v>12433.274762295789</v>
      </c>
      <c r="I148" s="6">
        <f>H148+F148</f>
        <v>53512.122285311903</v>
      </c>
      <c r="J148" s="16">
        <f>POWER((1+(0.0675/12)),A148)*I148</f>
        <v>120692.72270441256</v>
      </c>
      <c r="K148" s="15">
        <v>-864.25</v>
      </c>
      <c r="L148" s="6">
        <f>PPMT(6.375%/12,A148,180,-100000)</f>
        <v>714.16834583472269</v>
      </c>
      <c r="M148" s="6">
        <f>IPMT(6.375%/12,A148,180,-100000)</f>
        <v>150.08201582803346</v>
      </c>
      <c r="N148" s="6">
        <f>POWER((1+(0.06375/12)),-A148)*M148</f>
        <v>69.610007396194575</v>
      </c>
      <c r="O148" s="6">
        <f t="shared" si="5"/>
        <v>40198.286798793873</v>
      </c>
      <c r="P148" s="7">
        <f>P147-L148</f>
        <v>27536.564045324496</v>
      </c>
      <c r="Q148" s="6">
        <f>POWER((1+(0.06375/12)),-A148)*P148</f>
        <v>12771.819570021962</v>
      </c>
      <c r="R148" s="7">
        <f>Q148+O148</f>
        <v>52970.106368815832</v>
      </c>
      <c r="S148" s="16">
        <f>POWER((1+(0.06375/12)),A148)*R148</f>
        <v>114205.71035439704</v>
      </c>
      <c r="T148" s="21" t="str">
        <f>IF(G148&gt;P148,"NO POINTS","1 POINT")</f>
        <v>NO POINTS</v>
      </c>
      <c r="U148" s="8" t="str">
        <f>IF(J148&lt;S148,"NO POINTS","1 POINT")</f>
        <v>1 POINT</v>
      </c>
      <c r="V148" s="9" t="str">
        <f>IF(F148&gt;O148,"NO POINTS","1 POINT")</f>
        <v>NO POINTS</v>
      </c>
    </row>
    <row r="149" spans="1:22" x14ac:dyDescent="0.25">
      <c r="A149" s="11">
        <v>146</v>
      </c>
      <c r="B149" s="15">
        <v>-884.91</v>
      </c>
      <c r="C149" s="6">
        <f>PPMT(6.75%/12,A149,180,-100000)</f>
        <v>727.17123080322892</v>
      </c>
      <c r="D149" s="6">
        <f>IPMT(6.75%/12,A149,180,-100000)</f>
        <v>157.73823145079245</v>
      </c>
      <c r="E149" s="6">
        <f>POWER((1+(0.0675/12)),-A149)*D149</f>
        <v>69.545974431735246</v>
      </c>
      <c r="F149" s="6">
        <f t="shared" si="4"/>
        <v>41148.393497447847</v>
      </c>
      <c r="G149" s="6">
        <f>G148-C149</f>
        <v>27315.18102711545</v>
      </c>
      <c r="H149" s="6">
        <f>POWER((1+(0.0675/12)),-A149)*G149</f>
        <v>12043.12273465931</v>
      </c>
      <c r="I149" s="6">
        <f>H149+F149</f>
        <v>53191.516232107155</v>
      </c>
      <c r="J149" s="16">
        <f>POWER((1+(0.0675/12)),A149)*I149</f>
        <v>120644.44803882165</v>
      </c>
      <c r="K149" s="15">
        <v>-864.25</v>
      </c>
      <c r="L149" s="6">
        <f>PPMT(6.375%/12,A149,180,-100000)</f>
        <v>717.96236517196951</v>
      </c>
      <c r="M149" s="6">
        <f>IPMT(6.375%/12,A149,180,-100000)</f>
        <v>146.28799649078647</v>
      </c>
      <c r="N149" s="6">
        <f>POWER((1+(0.06375/12)),-A149)*M149</f>
        <v>67.491741588552529</v>
      </c>
      <c r="O149" s="6">
        <f t="shared" si="5"/>
        <v>40265.778540382424</v>
      </c>
      <c r="P149" s="7">
        <f>P148-L149</f>
        <v>26818.601680152526</v>
      </c>
      <c r="Q149" s="6">
        <f>POWER((1+(0.06375/12)),-A149)*P149</f>
        <v>12373.087182701109</v>
      </c>
      <c r="R149" s="7">
        <f>Q149+O149</f>
        <v>52638.865723083531</v>
      </c>
      <c r="S149" s="16">
        <f>POWER((1+(0.06375/12)),A149)*R149</f>
        <v>114094.46582548282</v>
      </c>
      <c r="T149" s="21" t="str">
        <f>IF(G149&gt;P149,"NO POINTS","1 POINT")</f>
        <v>NO POINTS</v>
      </c>
      <c r="U149" s="8" t="str">
        <f>IF(J149&lt;S149,"NO POINTS","1 POINT")</f>
        <v>1 POINT</v>
      </c>
      <c r="V149" s="9" t="str">
        <f>IF(F149&gt;O149,"NO POINTS","1 POINT")</f>
        <v>NO POINTS</v>
      </c>
    </row>
    <row r="150" spans="1:22" x14ac:dyDescent="0.25">
      <c r="A150" s="11">
        <v>147</v>
      </c>
      <c r="B150" s="15">
        <v>-884.91</v>
      </c>
      <c r="C150" s="6">
        <f>PPMT(6.75%/12,A150,180,-100000)</f>
        <v>731.26156897649707</v>
      </c>
      <c r="D150" s="6">
        <f>IPMT(6.75%/12,A150,180,-100000)</f>
        <v>153.64789327752428</v>
      </c>
      <c r="E150" s="6">
        <f>POWER((1+(0.0675/12)),-A150)*D150</f>
        <v>67.363644880008522</v>
      </c>
      <c r="F150" s="6">
        <f t="shared" si="4"/>
        <v>41215.757142327857</v>
      </c>
      <c r="G150" s="6">
        <f>G149-C150</f>
        <v>26583.919458138953</v>
      </c>
      <c r="H150" s="6">
        <f>POWER((1+(0.0675/12)),-A150)*G150</f>
        <v>11655.15303657456</v>
      </c>
      <c r="I150" s="6">
        <f>H150+F150</f>
        <v>52870.910178902413</v>
      </c>
      <c r="J150" s="16">
        <f>POWER((1+(0.0675/12)),A150)*I150</f>
        <v>120591.81149006351</v>
      </c>
      <c r="K150" s="15">
        <v>-864.25</v>
      </c>
      <c r="L150" s="6">
        <f>PPMT(6.375%/12,A150,180,-100000)</f>
        <v>721.77654023694572</v>
      </c>
      <c r="M150" s="6">
        <f>IPMT(6.375%/12,A150,180,-100000)</f>
        <v>142.4738214258104</v>
      </c>
      <c r="N150" s="6">
        <f>POWER((1+(0.06375/12)),-A150)*M150</f>
        <v>65.3846696008452</v>
      </c>
      <c r="O150" s="6">
        <f t="shared" si="5"/>
        <v>40331.163209983271</v>
      </c>
      <c r="P150" s="7">
        <f>P149-L150</f>
        <v>26096.825139915582</v>
      </c>
      <c r="Q150" s="6">
        <f>POWER((1+(0.06375/12)),-A150)*P150</f>
        <v>11976.461867367963</v>
      </c>
      <c r="R150" s="7">
        <f>Q150+O150</f>
        <v>52307.625077351237</v>
      </c>
      <c r="S150" s="16">
        <f>POWER((1+(0.06375/12)),A150)*R150</f>
        <v>113978.81613494377</v>
      </c>
      <c r="T150" s="21" t="str">
        <f>IF(G150&gt;P150,"NO POINTS","1 POINT")</f>
        <v>NO POINTS</v>
      </c>
      <c r="U150" s="8" t="str">
        <f>IF(J150&lt;S150,"NO POINTS","1 POINT")</f>
        <v>1 POINT</v>
      </c>
      <c r="V150" s="9" t="str">
        <f>IF(F150&gt;O150,"NO POINTS","1 POINT")</f>
        <v>NO POINTS</v>
      </c>
    </row>
    <row r="151" spans="1:22" x14ac:dyDescent="0.25">
      <c r="A151" s="11">
        <v>148</v>
      </c>
      <c r="B151" s="15">
        <v>-884.91</v>
      </c>
      <c r="C151" s="6">
        <f>PPMT(6.75%/12,A151,180,-100000)</f>
        <v>735.37491530198986</v>
      </c>
      <c r="D151" s="6">
        <f>IPMT(6.75%/12,A151,180,-100000)</f>
        <v>149.53454695203146</v>
      </c>
      <c r="E151" s="6">
        <f>POWER((1+(0.0675/12)),-A151)*D151</f>
        <v>65.193522267974473</v>
      </c>
      <c r="F151" s="6">
        <f t="shared" si="4"/>
        <v>41280.950664595832</v>
      </c>
      <c r="G151" s="6">
        <f>G150-C151</f>
        <v>25848.544542836964</v>
      </c>
      <c r="H151" s="6">
        <f>POWER((1+(0.0675/12)),-A151)*G151</f>
        <v>11269.35346110184</v>
      </c>
      <c r="I151" s="6">
        <f>H151+F151</f>
        <v>52550.304125697672</v>
      </c>
      <c r="J151" s="16">
        <f>POWER((1+(0.0675/12)),A151)*I151</f>
        <v>120534.76551439316</v>
      </c>
      <c r="K151" s="15">
        <v>-864.25</v>
      </c>
      <c r="L151" s="6">
        <f>PPMT(6.375%/12,A151,180,-100000)</f>
        <v>725.61097810695435</v>
      </c>
      <c r="M151" s="6">
        <f>IPMT(6.375%/12,A151,180,-100000)</f>
        <v>138.6393835558016</v>
      </c>
      <c r="N151" s="6">
        <f>POWER((1+(0.06375/12)),-A151)*M151</f>
        <v>63.288732280154022</v>
      </c>
      <c r="O151" s="6">
        <f t="shared" si="5"/>
        <v>40394.451942263426</v>
      </c>
      <c r="P151" s="7">
        <f>P150-L151</f>
        <v>25371.214161808628</v>
      </c>
      <c r="Q151" s="6">
        <f>POWER((1+(0.06375/12)),-A151)*P151</f>
        <v>11581.932489355509</v>
      </c>
      <c r="R151" s="7">
        <f>Q151+O151</f>
        <v>51976.384431618935</v>
      </c>
      <c r="S151" s="16">
        <f>POWER((1+(0.06375/12)),A151)*R151</f>
        <v>113858.7176175537</v>
      </c>
      <c r="T151" s="21" t="str">
        <f>IF(G151&gt;P151,"NO POINTS","1 POINT")</f>
        <v>NO POINTS</v>
      </c>
      <c r="U151" s="8" t="str">
        <f>IF(J151&lt;S151,"NO POINTS","1 POINT")</f>
        <v>1 POINT</v>
      </c>
      <c r="V151" s="9" t="str">
        <f>IF(F151&gt;O151,"NO POINTS","1 POINT")</f>
        <v>NO POINTS</v>
      </c>
    </row>
    <row r="152" spans="1:22" x14ac:dyDescent="0.25">
      <c r="A152" s="11">
        <v>149</v>
      </c>
      <c r="B152" s="15">
        <v>-884.91</v>
      </c>
      <c r="C152" s="6">
        <f>PPMT(6.75%/12,A152,180,-100000)</f>
        <v>739.51139920056346</v>
      </c>
      <c r="D152" s="6">
        <f>IPMT(6.75%/12,A152,180,-100000)</f>
        <v>145.39806305345778</v>
      </c>
      <c r="E152" s="6">
        <f>POWER((1+(0.0675/12)),-A152)*D152</f>
        <v>63.035538315672135</v>
      </c>
      <c r="F152" s="6">
        <f t="shared" si="4"/>
        <v>41343.986202911503</v>
      </c>
      <c r="G152" s="6">
        <f>G151-C152</f>
        <v>25109.033143636399</v>
      </c>
      <c r="H152" s="6">
        <f>POWER((1+(0.0675/12)),-A152)*G152</f>
        <v>10885.711869581424</v>
      </c>
      <c r="I152" s="6">
        <f>H152+F152</f>
        <v>52229.698072492931</v>
      </c>
      <c r="J152" s="16">
        <f>POWER((1+(0.0675/12)),A152)*I152</f>
        <v>120473.26217121107</v>
      </c>
      <c r="K152" s="15">
        <v>-864.25</v>
      </c>
      <c r="L152" s="6">
        <f>PPMT(6.375%/12,A152,180,-100000)</f>
        <v>729.46578642814768</v>
      </c>
      <c r="M152" s="6">
        <f>IPMT(6.375%/12,A152,180,-100000)</f>
        <v>134.78457523460841</v>
      </c>
      <c r="N152" s="6">
        <f>POWER((1+(0.06375/12)),-A152)*M152</f>
        <v>61.20387078614975</v>
      </c>
      <c r="O152" s="6">
        <f t="shared" si="5"/>
        <v>40455.655813049576</v>
      </c>
      <c r="P152" s="7">
        <f>P151-L152</f>
        <v>24641.748375380481</v>
      </c>
      <c r="Q152" s="6">
        <f>POWER((1+(0.06375/12)),-A152)*P152</f>
        <v>11189.487972837058</v>
      </c>
      <c r="R152" s="7">
        <f>Q152+O152</f>
        <v>51645.143785886634</v>
      </c>
      <c r="S152" s="16">
        <f>POWER((1+(0.06375/12)),A152)*R152</f>
        <v>113734.12626846883</v>
      </c>
      <c r="T152" s="21" t="str">
        <f>IF(G152&gt;P152,"NO POINTS","1 POINT")</f>
        <v>NO POINTS</v>
      </c>
      <c r="U152" s="8" t="str">
        <f>IF(J152&lt;S152,"NO POINTS","1 POINT")</f>
        <v>1 POINT</v>
      </c>
      <c r="V152" s="9" t="str">
        <f>IF(F152&gt;O152,"NO POINTS","1 POINT")</f>
        <v>NO POINTS</v>
      </c>
    </row>
    <row r="153" spans="1:22" x14ac:dyDescent="0.25">
      <c r="A153" s="11">
        <v>150</v>
      </c>
      <c r="B153" s="15">
        <v>-884.91</v>
      </c>
      <c r="C153" s="6">
        <f>PPMT(6.75%/12,A153,180,-100000)</f>
        <v>743.67115082106682</v>
      </c>
      <c r="D153" s="6">
        <f>IPMT(6.75%/12,A153,180,-100000)</f>
        <v>141.23831143295459</v>
      </c>
      <c r="E153" s="6">
        <f>POWER((1+(0.0675/12)),-A153)*D153</f>
        <v>60.889625125066956</v>
      </c>
      <c r="F153" s="6">
        <f t="shared" si="4"/>
        <v>41404.875828036573</v>
      </c>
      <c r="G153" s="6">
        <f>G152-C153</f>
        <v>24365.361992815331</v>
      </c>
      <c r="H153" s="6">
        <f>POWER((1+(0.0675/12)),-A153)*G153</f>
        <v>10504.216191251617</v>
      </c>
      <c r="I153" s="6">
        <f>H153+F153</f>
        <v>51909.092019288189</v>
      </c>
      <c r="J153" s="16">
        <f>POWER((1+(0.0675/12)),A153)*I153</f>
        <v>120407.25312010304</v>
      </c>
      <c r="K153" s="15">
        <v>-864.25</v>
      </c>
      <c r="L153" s="6">
        <f>PPMT(6.375%/12,A153,180,-100000)</f>
        <v>733.34107341854713</v>
      </c>
      <c r="M153" s="6">
        <f>IPMT(6.375%/12,A153,180,-100000)</f>
        <v>130.90928824420888</v>
      </c>
      <c r="N153" s="6">
        <f>POWER((1+(0.06375/12)),-A153)*M153</f>
        <v>59.130026589440497</v>
      </c>
      <c r="O153" s="6">
        <f t="shared" si="5"/>
        <v>40514.785839639015</v>
      </c>
      <c r="P153" s="7">
        <f>P152-L153</f>
        <v>23908.407301961935</v>
      </c>
      <c r="Q153" s="6">
        <f>POWER((1+(0.06375/12)),-A153)*P153</f>
        <v>10799.117300515318</v>
      </c>
      <c r="R153" s="7">
        <f>Q153+O153</f>
        <v>51313.903140154333</v>
      </c>
      <c r="S153" s="16">
        <f>POWER((1+(0.06375/12)),A153)*R153</f>
        <v>113604.99774085153</v>
      </c>
      <c r="T153" s="21" t="str">
        <f>IF(G153&gt;P153,"NO POINTS","1 POINT")</f>
        <v>NO POINTS</v>
      </c>
      <c r="U153" s="8" t="str">
        <f>IF(J153&lt;S153,"NO POINTS","1 POINT")</f>
        <v>1 POINT</v>
      </c>
      <c r="V153" s="9" t="str">
        <f>IF(F153&gt;O153,"NO POINTS","1 POINT")</f>
        <v>NO POINTS</v>
      </c>
    </row>
    <row r="154" spans="1:22" x14ac:dyDescent="0.25">
      <c r="A154" s="11">
        <v>151</v>
      </c>
      <c r="B154" s="15">
        <v>-884.91</v>
      </c>
      <c r="C154" s="6">
        <f>PPMT(6.75%/12,A154,180,-100000)</f>
        <v>747.85430104443526</v>
      </c>
      <c r="D154" s="6">
        <f>IPMT(6.75%/12,A154,180,-100000)</f>
        <v>137.05516120958609</v>
      </c>
      <c r="E154" s="6">
        <f>POWER((1+(0.0675/12)),-A154)*D154</f>
        <v>58.75571517791451</v>
      </c>
      <c r="F154" s="6">
        <f t="shared" si="4"/>
        <v>41463.631543214484</v>
      </c>
      <c r="G154" s="6">
        <f>G153-C154</f>
        <v>23617.507691770898</v>
      </c>
      <c r="H154" s="6">
        <f>POWER((1+(0.0675/12)),-A154)*G154</f>
        <v>10124.854422868959</v>
      </c>
      <c r="I154" s="6">
        <f>H154+F154</f>
        <v>51588.485966083441</v>
      </c>
      <c r="J154" s="16">
        <f>POWER((1+(0.0675/12)),A154)*I154</f>
        <v>120336.68961785917</v>
      </c>
      <c r="K154" s="15">
        <v>-864.25</v>
      </c>
      <c r="L154" s="6">
        <f>PPMT(6.375%/12,A154,180,-100000)</f>
        <v>737.2369478710832</v>
      </c>
      <c r="M154" s="6">
        <f>IPMT(6.375%/12,A154,180,-100000)</f>
        <v>127.01341379167285</v>
      </c>
      <c r="N154" s="6">
        <f>POWER((1+(0.06375/12)),-A154)*M154</f>
        <v>57.067141469928657</v>
      </c>
      <c r="O154" s="6">
        <f t="shared" si="5"/>
        <v>40571.852981108947</v>
      </c>
      <c r="P154" s="7">
        <f>P153-L154</f>
        <v>23171.170354090853</v>
      </c>
      <c r="Q154" s="6">
        <f>POWER((1+(0.06375/12)),-A154)*P154</f>
        <v>10410.809513313088</v>
      </c>
      <c r="R154" s="7">
        <f>Q154+O154</f>
        <v>50982.662494422038</v>
      </c>
      <c r="S154" s="16">
        <f>POWER((1+(0.06375/12)),A154)*R154</f>
        <v>113471.28734347875</v>
      </c>
      <c r="T154" s="21" t="str">
        <f>IF(G154&gt;P154,"NO POINTS","1 POINT")</f>
        <v>NO POINTS</v>
      </c>
      <c r="U154" s="8" t="str">
        <f>IF(J154&lt;S154,"NO POINTS","1 POINT")</f>
        <v>1 POINT</v>
      </c>
      <c r="V154" s="9" t="str">
        <f>IF(F154&gt;O154,"NO POINTS","1 POINT")</f>
        <v>NO POINTS</v>
      </c>
    </row>
    <row r="155" spans="1:22" x14ac:dyDescent="0.25">
      <c r="A155" s="11">
        <v>152</v>
      </c>
      <c r="B155" s="15">
        <v>-884.91</v>
      </c>
      <c r="C155" s="6">
        <f>PPMT(6.75%/12,A155,180,-100000)</f>
        <v>752.06098148781018</v>
      </c>
      <c r="D155" s="6">
        <f>IPMT(6.75%/12,A155,180,-100000)</f>
        <v>132.84848076621117</v>
      </c>
      <c r="E155" s="6">
        <f>POWER((1+(0.0675/12)),-A155)*D155</f>
        <v>56.633741333636117</v>
      </c>
      <c r="F155" s="6">
        <f t="shared" si="4"/>
        <v>41520.265284548121</v>
      </c>
      <c r="G155" s="6">
        <f>G154-C155</f>
        <v>22865.446710283086</v>
      </c>
      <c r="H155" s="6">
        <f>POWER((1+(0.0675/12)),-A155)*G155</f>
        <v>9747.614628330577</v>
      </c>
      <c r="I155" s="6">
        <f>H155+F155</f>
        <v>51267.8799128787</v>
      </c>
      <c r="J155" s="16">
        <f>POWER((1+(0.0675/12)),A155)*I155</f>
        <v>120261.52251547188</v>
      </c>
      <c r="K155" s="15">
        <v>-864.25</v>
      </c>
      <c r="L155" s="6">
        <f>PPMT(6.375%/12,A155,180,-100000)</f>
        <v>741.15351915664826</v>
      </c>
      <c r="M155" s="6">
        <f>IPMT(6.375%/12,A155,180,-100000)</f>
        <v>123.09684250610772</v>
      </c>
      <c r="N155" s="6">
        <f>POWER((1+(0.06375/12)),-A155)*M155</f>
        <v>55.01515751517644</v>
      </c>
      <c r="O155" s="6">
        <f t="shared" si="5"/>
        <v>40626.868138624122</v>
      </c>
      <c r="P155" s="7">
        <f>P154-L155</f>
        <v>22430.016834934206</v>
      </c>
      <c r="Q155" s="6">
        <f>POWER((1+(0.06375/12)),-A155)*P155</f>
        <v>10024.553710065613</v>
      </c>
      <c r="R155" s="7">
        <f>Q155+O155</f>
        <v>50651.421848689737</v>
      </c>
      <c r="S155" s="16">
        <f>POWER((1+(0.06375/12)),A155)*R155</f>
        <v>113332.95003833433</v>
      </c>
      <c r="T155" s="21" t="str">
        <f>IF(G155&gt;P155,"NO POINTS","1 POINT")</f>
        <v>NO POINTS</v>
      </c>
      <c r="U155" s="8" t="str">
        <f>IF(J155&lt;S155,"NO POINTS","1 POINT")</f>
        <v>1 POINT</v>
      </c>
      <c r="V155" s="9" t="str">
        <f>IF(F155&gt;O155,"NO POINTS","1 POINT")</f>
        <v>NO POINTS</v>
      </c>
    </row>
    <row r="156" spans="1:22" x14ac:dyDescent="0.25">
      <c r="A156" s="11">
        <v>153</v>
      </c>
      <c r="B156" s="15">
        <v>-884.91</v>
      </c>
      <c r="C156" s="6">
        <f>PPMT(6.75%/12,A156,180,-100000)</f>
        <v>756.29132450867917</v>
      </c>
      <c r="D156" s="6">
        <f>IPMT(6.75%/12,A156,180,-100000)</f>
        <v>128.61813774534224</v>
      </c>
      <c r="E156" s="6">
        <f>POWER((1+(0.0675/12)),-A156)*D156</f>
        <v>54.523636827206417</v>
      </c>
      <c r="F156" s="6">
        <f t="shared" si="4"/>
        <v>41574.78892137533</v>
      </c>
      <c r="G156" s="6">
        <f>G155-C156</f>
        <v>22109.155385774407</v>
      </c>
      <c r="H156" s="6">
        <f>POWER((1+(0.0675/12)),-A156)*G156</f>
        <v>9372.4849382986304</v>
      </c>
      <c r="I156" s="6">
        <f>H156+F156</f>
        <v>50947.273859673958</v>
      </c>
      <c r="J156" s="16">
        <f>POWER((1+(0.0675/12)),A156)*I156</f>
        <v>120181.7022551127</v>
      </c>
      <c r="K156" s="15">
        <v>-864.25</v>
      </c>
      <c r="L156" s="6">
        <f>PPMT(6.375%/12,A156,180,-100000)</f>
        <v>745.09089722716806</v>
      </c>
      <c r="M156" s="6">
        <f>IPMT(6.375%/12,A156,180,-100000)</f>
        <v>119.15946443558803</v>
      </c>
      <c r="N156" s="6">
        <f>POWER((1+(0.06375/12)),-A156)*M156</f>
        <v>52.974017118780075</v>
      </c>
      <c r="O156" s="6">
        <f t="shared" si="5"/>
        <v>40679.842155742903</v>
      </c>
      <c r="P156" s="7">
        <f>P155-L156</f>
        <v>21684.925937707038</v>
      </c>
      <c r="Q156" s="6">
        <f>POWER((1+(0.06375/12)),-A156)*P156</f>
        <v>9640.3390472145329</v>
      </c>
      <c r="R156" s="7">
        <f>Q156+O156</f>
        <v>50320.181202957436</v>
      </c>
      <c r="S156" s="16">
        <f>POWER((1+(0.06375/12)),A156)*R156</f>
        <v>113189.9404381858</v>
      </c>
      <c r="T156" s="21" t="str">
        <f>IF(G156&gt;P156,"NO POINTS","1 POINT")</f>
        <v>NO POINTS</v>
      </c>
      <c r="U156" s="8" t="str">
        <f>IF(J156&lt;S156,"NO POINTS","1 POINT")</f>
        <v>1 POINT</v>
      </c>
      <c r="V156" s="9" t="str">
        <f>IF(F156&gt;O156,"NO POINTS","1 POINT")</f>
        <v>NO POINTS</v>
      </c>
    </row>
    <row r="157" spans="1:22" x14ac:dyDescent="0.25">
      <c r="A157" s="11">
        <v>154</v>
      </c>
      <c r="B157" s="15">
        <v>-884.91</v>
      </c>
      <c r="C157" s="6">
        <f>PPMT(6.75%/12,A157,180,-100000)</f>
        <v>760.54546320904046</v>
      </c>
      <c r="D157" s="6">
        <f>IPMT(6.75%/12,A157,180,-100000)</f>
        <v>124.36399904498091</v>
      </c>
      <c r="E157" s="6">
        <f>POWER((1+(0.0675/12)),-A157)*D157</f>
        <v>52.42533526705256</v>
      </c>
      <c r="F157" s="6">
        <f t="shared" si="4"/>
        <v>41627.214256642379</v>
      </c>
      <c r="G157" s="6">
        <f>G156-C157</f>
        <v>21348.609922565367</v>
      </c>
      <c r="H157" s="6">
        <f>POWER((1+(0.0675/12)),-A157)*G157</f>
        <v>8999.4535498268324</v>
      </c>
      <c r="I157" s="6">
        <f>H157+F157</f>
        <v>50626.66780646921</v>
      </c>
      <c r="J157" s="16">
        <f>POWER((1+(0.0675/12)),A157)*I157</f>
        <v>120097.17886708866</v>
      </c>
      <c r="K157" s="15">
        <v>-864.25</v>
      </c>
      <c r="L157" s="6">
        <f>PPMT(6.375%/12,A157,180,-100000)</f>
        <v>749.04919261868736</v>
      </c>
      <c r="M157" s="6">
        <f>IPMT(6.375%/12,A157,180,-100000)</f>
        <v>115.20116904406871</v>
      </c>
      <c r="N157" s="6">
        <f>POWER((1+(0.06375/12)),-A157)*M157</f>
        <v>50.943662978752613</v>
      </c>
      <c r="O157" s="6">
        <f t="shared" si="5"/>
        <v>40730.785818721655</v>
      </c>
      <c r="P157" s="7">
        <f>P156-L157</f>
        <v>20935.87674508835</v>
      </c>
      <c r="Q157" s="6">
        <f>POWER((1+(0.06375/12)),-A157)*P157</f>
        <v>9258.1547385034792</v>
      </c>
      <c r="R157" s="7">
        <f>Q157+O157</f>
        <v>49988.940557225134</v>
      </c>
      <c r="S157" s="16">
        <f>POWER((1+(0.06375/12)),A157)*R157</f>
        <v>113042.21280414498</v>
      </c>
      <c r="T157" s="21" t="str">
        <f>IF(G157&gt;P157,"NO POINTS","1 POINT")</f>
        <v>NO POINTS</v>
      </c>
      <c r="U157" s="8" t="str">
        <f>IF(J157&lt;S157,"NO POINTS","1 POINT")</f>
        <v>1 POINT</v>
      </c>
      <c r="V157" s="9" t="str">
        <f>IF(F157&gt;O157,"NO POINTS","1 POINT")</f>
        <v>NO POINTS</v>
      </c>
    </row>
    <row r="158" spans="1:22" x14ac:dyDescent="0.25">
      <c r="A158" s="11">
        <v>155</v>
      </c>
      <c r="B158" s="15">
        <v>-884.91</v>
      </c>
      <c r="C158" s="6">
        <f>PPMT(6.75%/12,A158,180,-100000)</f>
        <v>764.82353143959131</v>
      </c>
      <c r="D158" s="6">
        <f>IPMT(6.75%/12,A158,180,-100000)</f>
        <v>120.08593081443006</v>
      </c>
      <c r="E158" s="6">
        <f>POWER((1+(0.0675/12)),-A158)*D158</f>
        <v>50.338770632965442</v>
      </c>
      <c r="F158" s="6">
        <f t="shared" si="4"/>
        <v>41677.553027275346</v>
      </c>
      <c r="G158" s="6">
        <f>G157-C158</f>
        <v>20583.786391125777</v>
      </c>
      <c r="H158" s="6">
        <f>POWER((1+(0.0675/12)),-A158)*G158</f>
        <v>8628.5087259891243</v>
      </c>
      <c r="I158" s="6">
        <f>H158+F158</f>
        <v>50306.061753264468</v>
      </c>
      <c r="J158" s="16">
        <f>POWER((1+(0.0675/12)),A158)*I158</f>
        <v>120007.90196677647</v>
      </c>
      <c r="K158" s="15">
        <v>-864.25</v>
      </c>
      <c r="L158" s="6">
        <f>PPMT(6.375%/12,A158,180,-100000)</f>
        <v>753.02851645447413</v>
      </c>
      <c r="M158" s="6">
        <f>IPMT(6.375%/12,A158,180,-100000)</f>
        <v>111.22184520828192</v>
      </c>
      <c r="N158" s="6">
        <f>POWER((1+(0.06375/12)),-A158)*M158</f>
        <v>48.924038095915208</v>
      </c>
      <c r="O158" s="6">
        <f t="shared" si="5"/>
        <v>40779.709856817572</v>
      </c>
      <c r="P158" s="7">
        <f>P157-L158</f>
        <v>20182.848228633877</v>
      </c>
      <c r="Q158" s="6">
        <f>POWER((1+(0.06375/12)),-A158)*P158</f>
        <v>8877.9900546752633</v>
      </c>
      <c r="R158" s="7">
        <f>Q158+O158</f>
        <v>49657.699911492833</v>
      </c>
      <c r="S158" s="16">
        <f>POWER((1+(0.06375/12)),A158)*R158</f>
        <v>112889.72104321253</v>
      </c>
      <c r="T158" s="21" t="str">
        <f>IF(G158&gt;P158,"NO POINTS","1 POINT")</f>
        <v>NO POINTS</v>
      </c>
      <c r="U158" s="8" t="str">
        <f>IF(J158&lt;S158,"NO POINTS","1 POINT")</f>
        <v>1 POINT</v>
      </c>
      <c r="V158" s="9" t="str">
        <f>IF(F158&gt;O158,"NO POINTS","1 POINT")</f>
        <v>NO POINTS</v>
      </c>
    </row>
    <row r="159" spans="1:22" x14ac:dyDescent="0.25">
      <c r="A159" s="11">
        <v>156</v>
      </c>
      <c r="B159" s="15">
        <v>-884.91</v>
      </c>
      <c r="C159" s="6">
        <f>PPMT(6.75%/12,A159,180,-100000)</f>
        <v>769.12566380393889</v>
      </c>
      <c r="D159" s="6">
        <f>IPMT(6.75%/12,A159,180,-100000)</f>
        <v>115.78379845008237</v>
      </c>
      <c r="E159" s="6">
        <f>POWER((1+(0.0675/12)),-A159)*D159</f>
        <v>48.263877274022384</v>
      </c>
      <c r="F159" s="6">
        <f t="shared" si="4"/>
        <v>41725.816904549371</v>
      </c>
      <c r="G159" s="6">
        <f>G158-C159</f>
        <v>19814.66072732184</v>
      </c>
      <c r="H159" s="6">
        <f>POWER((1+(0.0675/12)),-A159)*G159</f>
        <v>8259.6387955103582</v>
      </c>
      <c r="I159" s="6">
        <f>H159+F159</f>
        <v>49985.455700059727</v>
      </c>
      <c r="J159" s="16">
        <f>POWER((1+(0.0675/12)),A159)*I159</f>
        <v>119913.82075153568</v>
      </c>
      <c r="K159" s="15">
        <v>-864.25</v>
      </c>
      <c r="L159" s="6">
        <f>PPMT(6.375%/12,A159,180,-100000)</f>
        <v>757.02898044813844</v>
      </c>
      <c r="M159" s="6">
        <f>IPMT(6.375%/12,A159,180,-100000)</f>
        <v>107.22138121461752</v>
      </c>
      <c r="N159" s="6">
        <f>POWER((1+(0.06375/12)),-A159)*M159</f>
        <v>46.915085772297033</v>
      </c>
      <c r="O159" s="6">
        <f t="shared" si="5"/>
        <v>40826.624942589871</v>
      </c>
      <c r="P159" s="7">
        <f>P158-L159</f>
        <v>19425.819248185737</v>
      </c>
      <c r="Q159" s="6">
        <f>POWER((1+(0.06375/12)),-A159)*P159</f>
        <v>8499.8343231706658</v>
      </c>
      <c r="R159" s="7">
        <f>Q159+O159</f>
        <v>49326.459265760539</v>
      </c>
      <c r="S159" s="16">
        <f>POWER((1+(0.06375/12)),A159)*R159</f>
        <v>112732.41870580649</v>
      </c>
      <c r="T159" s="21" t="str">
        <f>IF(G159&gt;P159,"NO POINTS","1 POINT")</f>
        <v>NO POINTS</v>
      </c>
      <c r="U159" s="8" t="str">
        <f>IF(J159&lt;S159,"NO POINTS","1 POINT")</f>
        <v>1 POINT</v>
      </c>
      <c r="V159" s="9" t="str">
        <f>IF(F159&gt;O159,"NO POINTS","1 POINT")</f>
        <v>NO POINTS</v>
      </c>
    </row>
    <row r="160" spans="1:22" x14ac:dyDescent="0.25">
      <c r="A160" s="11">
        <v>157</v>
      </c>
      <c r="B160" s="15">
        <v>-884.91</v>
      </c>
      <c r="C160" s="6">
        <f>PPMT(6.75%/12,A160,180,-100000)</f>
        <v>773.45199566283611</v>
      </c>
      <c r="D160" s="6">
        <f>IPMT(6.75%/12,A160,180,-100000)</f>
        <v>111.4574665911852</v>
      </c>
      <c r="E160" s="6">
        <f>POWER((1+(0.0675/12)),-A160)*D160</f>
        <v>46.200589906521522</v>
      </c>
      <c r="F160" s="6">
        <f t="shared" si="4"/>
        <v>41772.017494455889</v>
      </c>
      <c r="G160" s="6">
        <f>G159-C160</f>
        <v>19041.208731659004</v>
      </c>
      <c r="H160" s="6">
        <f>POWER((1+(0.0675/12)),-A160)*G160</f>
        <v>7892.8321523990953</v>
      </c>
      <c r="I160" s="6">
        <f>H160+F160</f>
        <v>49664.849646854986</v>
      </c>
      <c r="J160" s="16">
        <f>POWER((1+(0.0675/12)),A160)*I160</f>
        <v>119814.88399760021</v>
      </c>
      <c r="K160" s="15">
        <v>-864.25</v>
      </c>
      <c r="L160" s="6">
        <f>PPMT(6.375%/12,A160,180,-100000)</f>
        <v>761.05069690676919</v>
      </c>
      <c r="M160" s="6">
        <f>IPMT(6.375%/12,A160,180,-100000)</f>
        <v>103.19966475598679</v>
      </c>
      <c r="N160" s="6">
        <f>POWER((1+(0.06375/12)),-A160)*M160</f>
        <v>44.916749609543487</v>
      </c>
      <c r="O160" s="6">
        <f t="shared" si="5"/>
        <v>40871.541692199418</v>
      </c>
      <c r="P160" s="7">
        <f>P159-L160</f>
        <v>18664.768551278969</v>
      </c>
      <c r="Q160" s="6">
        <f>POWER((1+(0.06375/12)),-A160)*P160</f>
        <v>8123.676927828823</v>
      </c>
      <c r="R160" s="7">
        <f>Q160+O160</f>
        <v>48995.218620028245</v>
      </c>
      <c r="S160" s="16">
        <f>POWER((1+(0.06375/12)),A160)*R160</f>
        <v>112570.25898327433</v>
      </c>
      <c r="T160" s="21" t="str">
        <f>IF(G160&gt;P160,"NO POINTS","1 POINT")</f>
        <v>NO POINTS</v>
      </c>
      <c r="U160" s="8" t="str">
        <f>IF(J160&lt;S160,"NO POINTS","1 POINT")</f>
        <v>1 POINT</v>
      </c>
      <c r="V160" s="9" t="str">
        <f>IF(F160&gt;O160,"NO POINTS","1 POINT")</f>
        <v>NO POINTS</v>
      </c>
    </row>
    <row r="161" spans="1:22" x14ac:dyDescent="0.25">
      <c r="A161" s="11">
        <v>158</v>
      </c>
      <c r="B161" s="15">
        <v>-884.91</v>
      </c>
      <c r="C161" s="6">
        <f>PPMT(6.75%/12,A161,180,-100000)</f>
        <v>777.80266313843947</v>
      </c>
      <c r="D161" s="6">
        <f>IPMT(6.75%/12,A161,180,-100000)</f>
        <v>107.10679911558175</v>
      </c>
      <c r="E161" s="6">
        <f>POWER((1+(0.0675/12)),-A161)*D161</f>
        <v>44.148843611927759</v>
      </c>
      <c r="F161" s="6">
        <f t="shared" si="4"/>
        <v>41816.166338067815</v>
      </c>
      <c r="G161" s="6">
        <f>G160-C161</f>
        <v>18263.406068520566</v>
      </c>
      <c r="H161" s="6">
        <f>POWER((1+(0.0675/12)),-A161)*G161</f>
        <v>7528.077255582426</v>
      </c>
      <c r="I161" s="6">
        <f>H161+F161</f>
        <v>49344.243593650244</v>
      </c>
      <c r="J161" s="16">
        <f>POWER((1+(0.0675/12)),A161)*I161</f>
        <v>119711.04005694824</v>
      </c>
      <c r="K161" s="15">
        <v>-864.25</v>
      </c>
      <c r="L161" s="6">
        <f>PPMT(6.375%/12,A161,180,-100000)</f>
        <v>765.09377873408641</v>
      </c>
      <c r="M161" s="6">
        <f>IPMT(6.375%/12,A161,180,-100000)</f>
        <v>99.156582928669579</v>
      </c>
      <c r="N161" s="6">
        <f>POWER((1+(0.06375/12)),-A161)*M161</f>
        <v>42.928973507332934</v>
      </c>
      <c r="O161" s="6">
        <f t="shared" si="5"/>
        <v>40914.470665706751</v>
      </c>
      <c r="P161" s="7">
        <f>P160-L161</f>
        <v>17899.67477254488</v>
      </c>
      <c r="Q161" s="6">
        <f>POWER((1+(0.06375/12)),-A161)*P161</f>
        <v>7749.5073085891891</v>
      </c>
      <c r="R161" s="7">
        <f>Q161+O161</f>
        <v>48663.977974295936</v>
      </c>
      <c r="S161" s="16">
        <f>POWER((1+(0.06375/12)),A161)*R161</f>
        <v>112403.19470538887</v>
      </c>
      <c r="T161" s="21" t="str">
        <f>IF(G161&gt;P161,"NO POINTS","1 POINT")</f>
        <v>NO POINTS</v>
      </c>
      <c r="U161" s="8" t="str">
        <f>IF(J161&lt;S161,"NO POINTS","1 POINT")</f>
        <v>1 POINT</v>
      </c>
      <c r="V161" s="9" t="str">
        <f>IF(F161&gt;O161,"NO POINTS","1 POINT")</f>
        <v>NO POINTS</v>
      </c>
    </row>
    <row r="162" spans="1:22" x14ac:dyDescent="0.25">
      <c r="A162" s="11">
        <v>159</v>
      </c>
      <c r="B162" s="15">
        <v>-884.91</v>
      </c>
      <c r="C162" s="6">
        <f>PPMT(6.75%/12,A162,180,-100000)</f>
        <v>782.17780311859337</v>
      </c>
      <c r="D162" s="6">
        <f>IPMT(6.75%/12,A162,180,-100000)</f>
        <v>102.73165913542803</v>
      </c>
      <c r="E162" s="6">
        <f>POWER((1+(0.0675/12)),-A162)*D162</f>
        <v>42.10857383483016</v>
      </c>
      <c r="F162" s="6">
        <f t="shared" si="4"/>
        <v>41858.274911902641</v>
      </c>
      <c r="G162" s="6">
        <f>G161-C162</f>
        <v>17481.228265401973</v>
      </c>
      <c r="H162" s="6">
        <f>POWER((1+(0.0675/12)),-A162)*G162</f>
        <v>7165.3626285428518</v>
      </c>
      <c r="I162" s="6">
        <f>H162+F162</f>
        <v>49023.637540445496</v>
      </c>
      <c r="J162" s="16">
        <f>POWER((1+(0.0675/12)),A162)*I162</f>
        <v>119602.23685415002</v>
      </c>
      <c r="K162" s="15">
        <v>-864.25</v>
      </c>
      <c r="L162" s="6">
        <f>PPMT(6.375%/12,A162,180,-100000)</f>
        <v>769.15833943361122</v>
      </c>
      <c r="M162" s="6">
        <f>IPMT(6.375%/12,A162,180,-100000)</f>
        <v>95.092022229144746</v>
      </c>
      <c r="N162" s="6">
        <f>POWER((1+(0.06375/12)),-A162)*M162</f>
        <v>40.951701661801771</v>
      </c>
      <c r="O162" s="6">
        <f t="shared" si="5"/>
        <v>40955.422367368556</v>
      </c>
      <c r="P162" s="7">
        <f>P161-L162</f>
        <v>17130.516433111268</v>
      </c>
      <c r="Q162" s="6">
        <f>POWER((1+(0.06375/12)),-A162)*P162</f>
        <v>7377.3149611950867</v>
      </c>
      <c r="R162" s="7">
        <f>Q162+O162</f>
        <v>48332.737328563642</v>
      </c>
      <c r="S162" s="16">
        <f>POWER((1+(0.06375/12)),A162)*R162</f>
        <v>112231.17833782766</v>
      </c>
      <c r="T162" s="21" t="str">
        <f>IF(G162&gt;P162,"NO POINTS","1 POINT")</f>
        <v>NO POINTS</v>
      </c>
      <c r="U162" s="8" t="str">
        <f>IF(J162&lt;S162,"NO POINTS","1 POINT")</f>
        <v>1 POINT</v>
      </c>
      <c r="V162" s="9" t="str">
        <f>IF(F162&gt;O162,"NO POINTS","1 POINT")</f>
        <v>NO POINTS</v>
      </c>
    </row>
    <row r="163" spans="1:22" x14ac:dyDescent="0.25">
      <c r="A163" s="11">
        <v>160</v>
      </c>
      <c r="B163" s="15">
        <v>-884.91</v>
      </c>
      <c r="C163" s="6">
        <f>PPMT(6.75%/12,A163,180,-100000)</f>
        <v>786.57755326113545</v>
      </c>
      <c r="D163" s="6">
        <f>IPMT(6.75%/12,A163,180,-100000)</f>
        <v>98.331908992885943</v>
      </c>
      <c r="E163" s="6">
        <f>POWER((1+(0.0675/12)),-A163)*D163</f>
        <v>40.079716380910853</v>
      </c>
      <c r="F163" s="6">
        <f t="shared" si="4"/>
        <v>41898.354628283552</v>
      </c>
      <c r="G163" s="6">
        <f>G162-C163</f>
        <v>16694.650712140836</v>
      </c>
      <c r="H163" s="6">
        <f>POWER((1+(0.0675/12)),-A163)*G163</f>
        <v>6804.6768589571966</v>
      </c>
      <c r="I163" s="6">
        <f>H163+F163</f>
        <v>48703.031487240747</v>
      </c>
      <c r="J163" s="16">
        <f>POWER((1+(0.0675/12)),A163)*I163</f>
        <v>119488.42188319347</v>
      </c>
      <c r="K163" s="15">
        <v>-864.25</v>
      </c>
      <c r="L163" s="6">
        <f>PPMT(6.375%/12,A163,180,-100000)</f>
        <v>773.24449311185242</v>
      </c>
      <c r="M163" s="6">
        <f>IPMT(6.375%/12,A163,180,-100000)</f>
        <v>91.005868550903699</v>
      </c>
      <c r="N163" s="6">
        <f>POWER((1+(0.06375/12)),-A163)*M163</f>
        <v>38.984878563977801</v>
      </c>
      <c r="O163" s="6">
        <f t="shared" si="5"/>
        <v>40994.407245932533</v>
      </c>
      <c r="P163" s="7">
        <f>P162-L163</f>
        <v>16357.271939999417</v>
      </c>
      <c r="Q163" s="6">
        <f>POWER((1+(0.06375/12)),-A163)*P163</f>
        <v>7007.0894368988093</v>
      </c>
      <c r="R163" s="7">
        <f>Q163+O163</f>
        <v>48001.496682831341</v>
      </c>
      <c r="S163" s="16">
        <f>POWER((1+(0.06375/12)),A163)*R163</f>
        <v>112054.16197963552</v>
      </c>
      <c r="T163" s="21" t="str">
        <f>IF(G163&gt;P163,"NO POINTS","1 POINT")</f>
        <v>NO POINTS</v>
      </c>
      <c r="U163" s="8" t="str">
        <f>IF(J163&lt;S163,"NO POINTS","1 POINT")</f>
        <v>1 POINT</v>
      </c>
      <c r="V163" s="9" t="str">
        <f>IF(F163&gt;O163,"NO POINTS","1 POINT")</f>
        <v>NO POINTS</v>
      </c>
    </row>
    <row r="164" spans="1:22" x14ac:dyDescent="0.25">
      <c r="A164" s="11">
        <v>161</v>
      </c>
      <c r="B164" s="15">
        <v>-884.91</v>
      </c>
      <c r="C164" s="6">
        <f>PPMT(6.75%/12,A164,180,-100000)</f>
        <v>791.00205199822926</v>
      </c>
      <c r="D164" s="6">
        <f>IPMT(6.75%/12,A164,180,-100000)</f>
        <v>93.907410255792044</v>
      </c>
      <c r="E164" s="6">
        <f>POWER((1+(0.0675/12)),-A164)*D164</f>
        <v>38.062207414925211</v>
      </c>
      <c r="F164" s="6">
        <f t="shared" si="4"/>
        <v>41936.416835698481</v>
      </c>
      <c r="G164" s="6">
        <f>G163-C164</f>
        <v>15903.648660142606</v>
      </c>
      <c r="H164" s="6">
        <f>POWER((1+(0.0675/12)),-A164)*G164</f>
        <v>6446.0085983375284</v>
      </c>
      <c r="I164" s="6">
        <f>H164+F164</f>
        <v>48382.425434036006</v>
      </c>
      <c r="J164" s="16">
        <f>POWER((1+(0.0675/12)),A164)*I164</f>
        <v>119369.54220428821</v>
      </c>
      <c r="K164" s="15">
        <v>-864.25</v>
      </c>
      <c r="L164" s="6">
        <f>PPMT(6.375%/12,A164,180,-100000)</f>
        <v>777.35235448150911</v>
      </c>
      <c r="M164" s="6">
        <f>IPMT(6.375%/12,A164,180,-100000)</f>
        <v>86.898007181246996</v>
      </c>
      <c r="N164" s="6">
        <f>POWER((1+(0.06375/12)),-A164)*M164</f>
        <v>37.028448998221911</v>
      </c>
      <c r="O164" s="6">
        <f t="shared" si="5"/>
        <v>41031.435694930755</v>
      </c>
      <c r="P164" s="7">
        <f>P163-L164</f>
        <v>15579.919585517908</v>
      </c>
      <c r="Q164" s="6">
        <f>POWER((1+(0.06375/12)),-A164)*P164</f>
        <v>6638.8203421682883</v>
      </c>
      <c r="R164" s="7">
        <f>Q164+O164</f>
        <v>47670.25603709904</v>
      </c>
      <c r="S164" s="16">
        <f>POWER((1+(0.06375/12)),A164)*R164</f>
        <v>111872.09736067081</v>
      </c>
      <c r="T164" s="21" t="str">
        <f>IF(G164&gt;P164,"NO POINTS","1 POINT")</f>
        <v>NO POINTS</v>
      </c>
      <c r="U164" s="8" t="str">
        <f>IF(J164&lt;S164,"NO POINTS","1 POINT")</f>
        <v>1 POINT</v>
      </c>
      <c r="V164" s="9" t="str">
        <f>IF(F164&gt;O164,"NO POINTS","1 POINT")</f>
        <v>NO POINTS</v>
      </c>
    </row>
    <row r="165" spans="1:22" x14ac:dyDescent="0.25">
      <c r="A165" s="11">
        <v>162</v>
      </c>
      <c r="B165" s="15">
        <v>-884.91</v>
      </c>
      <c r="C165" s="6">
        <f>PPMT(6.75%/12,A165,180,-100000)</f>
        <v>795.45143854071932</v>
      </c>
      <c r="D165" s="6">
        <f>IPMT(6.75%/12,A165,180,-100000)</f>
        <v>89.458023713302012</v>
      </c>
      <c r="E165" s="6">
        <f>POWER((1+(0.0675/12)),-A165)*D165</f>
        <v>36.055983458693383</v>
      </c>
      <c r="F165" s="6">
        <f t="shared" si="4"/>
        <v>41972.472819157178</v>
      </c>
      <c r="G165" s="6">
        <f>G164-C165</f>
        <v>15108.197221601886</v>
      </c>
      <c r="H165" s="6">
        <f>POWER((1+(0.0675/12)),-A165)*G165</f>
        <v>6089.3465616740914</v>
      </c>
      <c r="I165" s="6">
        <f>H165+F165</f>
        <v>48061.819380831272</v>
      </c>
      <c r="J165" s="16">
        <f>POWER((1+(0.0675/12)),A165)*I165</f>
        <v>119245.54444064664</v>
      </c>
      <c r="K165" s="15">
        <v>-864.25</v>
      </c>
      <c r="L165" s="6">
        <f>PPMT(6.375%/12,A165,180,-100000)</f>
        <v>781.48203886469207</v>
      </c>
      <c r="M165" s="6">
        <f>IPMT(6.375%/12,A165,180,-100000)</f>
        <v>82.768322798063963</v>
      </c>
      <c r="N165" s="6">
        <f>POWER((1+(0.06375/12)),-A165)*M165</f>
        <v>35.082358040677953</v>
      </c>
      <c r="O165" s="6">
        <f t="shared" si="5"/>
        <v>41066.518052971434</v>
      </c>
      <c r="P165" s="7">
        <f>P164-L165</f>
        <v>14798.437546653216</v>
      </c>
      <c r="Q165" s="6">
        <f>POWER((1+(0.06375/12)),-A165)*P165</f>
        <v>6272.4973383953093</v>
      </c>
      <c r="R165" s="7">
        <f>Q165+O165</f>
        <v>47339.015391366745</v>
      </c>
      <c r="S165" s="16">
        <f>POWER((1+(0.06375/12)),A165)*R165</f>
        <v>111684.93583903472</v>
      </c>
      <c r="T165" s="21" t="str">
        <f>IF(G165&gt;P165,"NO POINTS","1 POINT")</f>
        <v>NO POINTS</v>
      </c>
      <c r="U165" s="8" t="str">
        <f>IF(J165&lt;S165,"NO POINTS","1 POINT")</f>
        <v>1 POINT</v>
      </c>
      <c r="V165" s="9" t="str">
        <f>IF(F165&gt;O165,"NO POINTS","1 POINT")</f>
        <v>NO POINTS</v>
      </c>
    </row>
    <row r="166" spans="1:22" x14ac:dyDescent="0.25">
      <c r="A166" s="11">
        <v>163</v>
      </c>
      <c r="B166" s="15">
        <v>-884.91</v>
      </c>
      <c r="C166" s="6">
        <f>PPMT(6.75%/12,A166,180,-100000)</f>
        <v>799.92585288251098</v>
      </c>
      <c r="D166" s="6">
        <f>IPMT(6.75%/12,A166,180,-100000)</f>
        <v>84.983609371510454</v>
      </c>
      <c r="E166" s="6">
        <f>POWER((1+(0.0675/12)),-A166)*D166</f>
        <v>34.060981389102999</v>
      </c>
      <c r="F166" s="6">
        <f t="shared" si="4"/>
        <v>42006.533800546284</v>
      </c>
      <c r="G166" s="6">
        <f>G165-C166</f>
        <v>14308.271368719375</v>
      </c>
      <c r="H166" s="6">
        <f>POWER((1+(0.0675/12)),-A166)*G166</f>
        <v>5734.6795270802459</v>
      </c>
      <c r="I166" s="6">
        <f>H166+F166</f>
        <v>47741.21332762653</v>
      </c>
      <c r="J166" s="16">
        <f>POWER((1+(0.0675/12)),A166)*I166</f>
        <v>119116.37477524276</v>
      </c>
      <c r="K166" s="15">
        <v>-864.25</v>
      </c>
      <c r="L166" s="6">
        <f>PPMT(6.375%/12,A166,180,-100000)</f>
        <v>785.63366219616069</v>
      </c>
      <c r="M166" s="6">
        <f>IPMT(6.375%/12,A166,180,-100000)</f>
        <v>78.616699466595293</v>
      </c>
      <c r="N166" s="6">
        <f>POWER((1+(0.06375/12)),-A166)*M166</f>
        <v>33.14655105773091</v>
      </c>
      <c r="O166" s="6">
        <f t="shared" si="5"/>
        <v>41099.664604029167</v>
      </c>
      <c r="P166" s="7">
        <f>P165-L166</f>
        <v>14012.803884457056</v>
      </c>
      <c r="Q166" s="6">
        <f>POWER((1+(0.06375/12)),-A166)*P166</f>
        <v>5908.1101416052779</v>
      </c>
      <c r="R166" s="7">
        <f>Q166+O166</f>
        <v>47007.774745634444</v>
      </c>
      <c r="S166" s="16">
        <f>POWER((1+(0.06375/12)),A166)*R166</f>
        <v>111492.62839848344</v>
      </c>
      <c r="T166" s="21" t="str">
        <f>IF(G166&gt;P166,"NO POINTS","1 POINT")</f>
        <v>NO POINTS</v>
      </c>
      <c r="U166" s="8" t="str">
        <f>IF(J166&lt;S166,"NO POINTS","1 POINT")</f>
        <v>1 POINT</v>
      </c>
      <c r="V166" s="9" t="str">
        <f>IF(F166&gt;O166,"NO POINTS","1 POINT")</f>
        <v>NO POINTS</v>
      </c>
    </row>
    <row r="167" spans="1:22" x14ac:dyDescent="0.25">
      <c r="A167" s="11">
        <v>164</v>
      </c>
      <c r="B167" s="15">
        <v>-884.91</v>
      </c>
      <c r="C167" s="6">
        <f>PPMT(6.75%/12,A167,180,-100000)</f>
        <v>804.425435804975</v>
      </c>
      <c r="D167" s="6">
        <f>IPMT(6.75%/12,A167,180,-100000)</f>
        <v>80.48402644904634</v>
      </c>
      <c r="E167" s="6">
        <f>POWER((1+(0.0675/12)),-A167)*D167</f>
        <v>32.077138436123128</v>
      </c>
      <c r="F167" s="6">
        <f t="shared" si="4"/>
        <v>42038.610938982405</v>
      </c>
      <c r="G167" s="6">
        <f>G166-C167</f>
        <v>13503.845932914401</v>
      </c>
      <c r="H167" s="6">
        <f>POWER((1+(0.0675/12)),-A167)*G167</f>
        <v>5381.9963354393803</v>
      </c>
      <c r="I167" s="6">
        <f>H167+F167</f>
        <v>47420.607274421782</v>
      </c>
      <c r="J167" s="16">
        <f>POWER((1+(0.0675/12)),A167)*I167</f>
        <v>118981.97894754853</v>
      </c>
      <c r="K167" s="15">
        <v>-864.25</v>
      </c>
      <c r="L167" s="6">
        <f>PPMT(6.375%/12,A167,180,-100000)</f>
        <v>789.80734102657789</v>
      </c>
      <c r="M167" s="6">
        <f>IPMT(6.375%/12,A167,180,-100000)</f>
        <v>74.443020636178176</v>
      </c>
      <c r="N167" s="6">
        <f>POWER((1+(0.06375/12)),-A167)*M167</f>
        <v>31.220973704473053</v>
      </c>
      <c r="O167" s="6">
        <f t="shared" si="5"/>
        <v>41130.885577733643</v>
      </c>
      <c r="P167" s="7">
        <f>P166-L167</f>
        <v>13222.99654343048</v>
      </c>
      <c r="Q167" s="6">
        <f>POWER((1+(0.06375/12)),-A167)*P167</f>
        <v>5545.6485221685061</v>
      </c>
      <c r="R167" s="7">
        <f>Q167+O167</f>
        <v>46676.53409990215</v>
      </c>
      <c r="S167" s="16">
        <f>POWER((1+(0.06375/12)),A167)*R167</f>
        <v>111295.12564582382</v>
      </c>
      <c r="T167" s="21" t="str">
        <f>IF(G167&gt;P167,"NO POINTS","1 POINT")</f>
        <v>NO POINTS</v>
      </c>
      <c r="U167" s="8" t="str">
        <f>IF(J167&lt;S167,"NO POINTS","1 POINT")</f>
        <v>1 POINT</v>
      </c>
      <c r="V167" s="9" t="str">
        <f>IF(F167&gt;O167,"NO POINTS","1 POINT")</f>
        <v>NO POINTS</v>
      </c>
    </row>
    <row r="168" spans="1:22" x14ac:dyDescent="0.25">
      <c r="A168" s="11">
        <v>165</v>
      </c>
      <c r="B168" s="15">
        <v>-884.91</v>
      </c>
      <c r="C168" s="6">
        <f>PPMT(6.75%/12,A168,180,-100000)</f>
        <v>808.95032888137791</v>
      </c>
      <c r="D168" s="6">
        <f>IPMT(6.75%/12,A168,180,-100000)</f>
        <v>75.95913337264335</v>
      </c>
      <c r="E168" s="6">
        <f>POWER((1+(0.0675/12)),-A168)*D168</f>
        <v>30.104392180829286</v>
      </c>
      <c r="F168" s="6">
        <f t="shared" si="4"/>
        <v>42068.715331163236</v>
      </c>
      <c r="G168" s="6">
        <f>G167-C168</f>
        <v>12694.895604033023</v>
      </c>
      <c r="H168" s="6">
        <f>POWER((1+(0.0675/12)),-A168)*G168</f>
        <v>5031.2858900538076</v>
      </c>
      <c r="I168" s="6">
        <f>H168+F168</f>
        <v>47100.00122121704</v>
      </c>
      <c r="J168" s="16">
        <f>POWER((1+(0.0675/12)),A168)*I168</f>
        <v>118842.30225024711</v>
      </c>
      <c r="K168" s="15">
        <v>-864.25</v>
      </c>
      <c r="L168" s="6">
        <f>PPMT(6.375%/12,A168,180,-100000)</f>
        <v>794.00319252578151</v>
      </c>
      <c r="M168" s="6">
        <f>IPMT(6.375%/12,A168,180,-100000)</f>
        <v>70.247169136974492</v>
      </c>
      <c r="N168" s="6">
        <f>POWER((1+(0.06375/12)),-A168)*M168</f>
        <v>29.305571923178324</v>
      </c>
      <c r="O168" s="6">
        <f t="shared" si="5"/>
        <v>41160.191149656821</v>
      </c>
      <c r="P168" s="7">
        <f>P167-L168</f>
        <v>12428.993350904699</v>
      </c>
      <c r="Q168" s="6">
        <f>POWER((1+(0.06375/12)),-A168)*P168</f>
        <v>5185.1023045130269</v>
      </c>
      <c r="R168" s="7">
        <f>Q168+O168</f>
        <v>46345.293454169849</v>
      </c>
      <c r="S168" s="16">
        <f>POWER((1+(0.06375/12)),A168)*R168</f>
        <v>111092.37780829151</v>
      </c>
      <c r="T168" s="21" t="str">
        <f>IF(G168&gt;P168,"NO POINTS","1 POINT")</f>
        <v>NO POINTS</v>
      </c>
      <c r="U168" s="8" t="str">
        <f>IF(J168&lt;S168,"NO POINTS","1 POINT")</f>
        <v>1 POINT</v>
      </c>
      <c r="V168" s="9" t="str">
        <f>IF(F168&gt;O168,"NO POINTS","1 POINT")</f>
        <v>NO POINTS</v>
      </c>
    </row>
    <row r="169" spans="1:22" x14ac:dyDescent="0.25">
      <c r="A169" s="11">
        <v>166</v>
      </c>
      <c r="B169" s="15">
        <v>-884.91</v>
      </c>
      <c r="C169" s="6">
        <f>PPMT(6.75%/12,A169,180,-100000)</f>
        <v>813.50067448133575</v>
      </c>
      <c r="D169" s="6">
        <f>IPMT(6.75%/12,A169,180,-100000)</f>
        <v>71.408787772685599</v>
      </c>
      <c r="E169" s="6">
        <f>POWER((1+(0.0675/12)),-A169)*D169</f>
        <v>28.142680553439515</v>
      </c>
      <c r="F169" s="6">
        <f t="shared" si="4"/>
        <v>42096.858011716678</v>
      </c>
      <c r="G169" s="6">
        <f>G168-C169</f>
        <v>11881.394929551687</v>
      </c>
      <c r="H169" s="6">
        <f>POWER((1+(0.0675/12)),-A169)*G169</f>
        <v>4682.5371562956261</v>
      </c>
      <c r="I169" s="6">
        <f>H169+F169</f>
        <v>46779.395168012306</v>
      </c>
      <c r="J169" s="16">
        <f>POWER((1+(0.0675/12)),A169)*I169</f>
        <v>118697.28952592342</v>
      </c>
      <c r="K169" s="15">
        <v>-864.25</v>
      </c>
      <c r="L169" s="6">
        <f>PPMT(6.375%/12,A169,180,-100000)</f>
        <v>798.22133448607485</v>
      </c>
      <c r="M169" s="6">
        <f>IPMT(6.375%/12,A169,180,-100000)</f>
        <v>66.029027176681268</v>
      </c>
      <c r="N169" s="6">
        <f>POWER((1+(0.06375/12)),-A169)*M169</f>
        <v>27.400291941784747</v>
      </c>
      <c r="O169" s="6">
        <f t="shared" si="5"/>
        <v>41187.591441598604</v>
      </c>
      <c r="P169" s="7">
        <f>P168-L169</f>
        <v>11630.772016418623</v>
      </c>
      <c r="Q169" s="6">
        <f>POWER((1+(0.06375/12)),-A169)*P169</f>
        <v>4826.461366838942</v>
      </c>
      <c r="R169" s="7">
        <f>Q169+O169</f>
        <v>46014.052808437547</v>
      </c>
      <c r="S169" s="16">
        <f>POWER((1+(0.06375/12)),A169)*R169</f>
        <v>110884.33473091197</v>
      </c>
      <c r="T169" s="21" t="str">
        <f>IF(G169&gt;P169,"NO POINTS","1 POINT")</f>
        <v>NO POINTS</v>
      </c>
      <c r="U169" s="8" t="str">
        <f>IF(J169&lt;S169,"NO POINTS","1 POINT")</f>
        <v>1 POINT</v>
      </c>
      <c r="V169" s="9" t="str">
        <f>IF(F169&gt;O169,"NO POINTS","1 POINT")</f>
        <v>NO POINTS</v>
      </c>
    </row>
    <row r="170" spans="1:22" x14ac:dyDescent="0.25">
      <c r="A170" s="11">
        <v>167</v>
      </c>
      <c r="B170" s="15">
        <v>-884.91</v>
      </c>
      <c r="C170" s="6">
        <f>PPMT(6.75%/12,A170,180,-100000)</f>
        <v>818.07661577529325</v>
      </c>
      <c r="D170" s="6">
        <f>IPMT(6.75%/12,A170,180,-100000)</f>
        <v>66.832846478728086</v>
      </c>
      <c r="E170" s="6">
        <f>POWER((1+(0.0675/12)),-A170)*D170</f>
        <v>26.191941831361429</v>
      </c>
      <c r="F170" s="6">
        <f t="shared" si="4"/>
        <v>42123.049953548041</v>
      </c>
      <c r="G170" s="6">
        <f>G169-C170</f>
        <v>11063.318313776394</v>
      </c>
      <c r="H170" s="6">
        <f>POWER((1+(0.0675/12)),-A170)*G170</f>
        <v>4335.739161259522</v>
      </c>
      <c r="I170" s="6">
        <f>H170+F170</f>
        <v>46458.789114807565</v>
      </c>
      <c r="J170" s="16">
        <f>POWER((1+(0.0675/12)),A170)*I170</f>
        <v>118546.88516373147</v>
      </c>
      <c r="K170" s="15">
        <v>-864.25</v>
      </c>
      <c r="L170" s="6">
        <f>PPMT(6.375%/12,A170,180,-100000)</f>
        <v>802.46188532553208</v>
      </c>
      <c r="M170" s="6">
        <f>IPMT(6.375%/12,A170,180,-100000)</f>
        <v>61.78847633722399</v>
      </c>
      <c r="N170" s="6">
        <f>POWER((1+(0.06375/12)),-A170)*M170</f>
        <v>25.505080272384859</v>
      </c>
      <c r="O170" s="6">
        <f t="shared" si="5"/>
        <v>41213.09652187099</v>
      </c>
      <c r="P170" s="7">
        <f>P169-L170</f>
        <v>10828.310131093091</v>
      </c>
      <c r="Q170" s="6">
        <f>POWER((1+(0.06375/12)),-A170)*P170</f>
        <v>4469.715640834258</v>
      </c>
      <c r="R170" s="7">
        <f>Q170+O170</f>
        <v>45682.812162705246</v>
      </c>
      <c r="S170" s="16">
        <f>POWER((1+(0.06375/12)),A170)*R170</f>
        <v>110670.94587384441</v>
      </c>
      <c r="T170" s="21" t="str">
        <f>IF(G170&gt;P170,"NO POINTS","1 POINT")</f>
        <v>NO POINTS</v>
      </c>
      <c r="U170" s="8" t="str">
        <f>IF(J170&lt;S170,"NO POINTS","1 POINT")</f>
        <v>1 POINT</v>
      </c>
      <c r="V170" s="9" t="str">
        <f>IF(F170&gt;O170,"NO POINTS","1 POINT")</f>
        <v>NO POINTS</v>
      </c>
    </row>
    <row r="171" spans="1:22" x14ac:dyDescent="0.25">
      <c r="A171" s="11">
        <v>168</v>
      </c>
      <c r="B171" s="15">
        <v>-884.91</v>
      </c>
      <c r="C171" s="6">
        <f>PPMT(6.75%/12,A171,180,-100000)</f>
        <v>822.67829673902929</v>
      </c>
      <c r="D171" s="6">
        <f>IPMT(6.75%/12,A171,180,-100000)</f>
        <v>62.231165514992057</v>
      </c>
      <c r="E171" s="6">
        <f>POWER((1+(0.0675/12)),-A171)*D171</f>
        <v>24.252114637250209</v>
      </c>
      <c r="F171" s="6">
        <f t="shared" si="4"/>
        <v>42147.302068185294</v>
      </c>
      <c r="G171" s="6">
        <f>G170-C171</f>
        <v>10240.640017037364</v>
      </c>
      <c r="H171" s="6">
        <f>POWER((1+(0.0675/12)),-A171)*G171</f>
        <v>3990.8809934175274</v>
      </c>
      <c r="I171" s="6">
        <f>H171+F171</f>
        <v>46138.183061602824</v>
      </c>
      <c r="J171" s="16">
        <f>POWER((1+(0.0675/12)),A171)*I171</f>
        <v>118391.03309603846</v>
      </c>
      <c r="K171" s="15">
        <v>-864.25</v>
      </c>
      <c r="L171" s="6">
        <f>PPMT(6.375%/12,A171,180,-100000)</f>
        <v>806.72496409132384</v>
      </c>
      <c r="M171" s="6">
        <f>IPMT(6.375%/12,A171,180,-100000)</f>
        <v>57.525397571432109</v>
      </c>
      <c r="N171" s="6">
        <f>POWER((1+(0.06375/12)),-A171)*M171</f>
        <v>23.61988370972411</v>
      </c>
      <c r="O171" s="6">
        <f t="shared" si="5"/>
        <v>41236.716405580715</v>
      </c>
      <c r="P171" s="7">
        <f>P170-L171</f>
        <v>10021.585167001767</v>
      </c>
      <c r="Q171" s="6">
        <f>POWER((1+(0.06375/12)),-A171)*P171</f>
        <v>4114.855111392234</v>
      </c>
      <c r="R171" s="7">
        <f>Q171+O171</f>
        <v>45351.571516972952</v>
      </c>
      <c r="S171" s="16">
        <f>POWER((1+(0.06375/12)),A171)*R171</f>
        <v>110452.16030970789</v>
      </c>
      <c r="T171" s="21" t="str">
        <f>IF(G171&gt;P171,"NO POINTS","1 POINT")</f>
        <v>NO POINTS</v>
      </c>
      <c r="U171" s="8" t="str">
        <f>IF(J171&lt;S171,"NO POINTS","1 POINT")</f>
        <v>1 POINT</v>
      </c>
      <c r="V171" s="9" t="str">
        <f>IF(F171&gt;O171,"NO POINTS","1 POINT")</f>
        <v>NO POINTS</v>
      </c>
    </row>
    <row r="172" spans="1:22" x14ac:dyDescent="0.25">
      <c r="A172" s="11">
        <v>169</v>
      </c>
      <c r="B172" s="15">
        <v>-884.91</v>
      </c>
      <c r="C172" s="6">
        <f>PPMT(6.75%/12,A172,180,-100000)</f>
        <v>827.3058621581863</v>
      </c>
      <c r="D172" s="6">
        <f>IPMT(6.75%/12,A172,180,-100000)</f>
        <v>57.60360009583502</v>
      </c>
      <c r="E172" s="6">
        <f>POWER((1+(0.0675/12)),-A172)*D172</f>
        <v>22.323137937077476</v>
      </c>
      <c r="F172" s="6">
        <f t="shared" si="4"/>
        <v>42169.625206122371</v>
      </c>
      <c r="G172" s="6">
        <f>G171-C172</f>
        <v>9413.3341548791777</v>
      </c>
      <c r="H172" s="6">
        <f>POWER((1+(0.0675/12)),-A172)*G172</f>
        <v>3647.9518022757079</v>
      </c>
      <c r="I172" s="6">
        <f>H172+F172</f>
        <v>45817.577008398082</v>
      </c>
      <c r="J172" s="16">
        <f>POWER((1+(0.0675/12)),A172)*I172</f>
        <v>118229.67679504548</v>
      </c>
      <c r="K172" s="15">
        <v>-864.25</v>
      </c>
      <c r="L172" s="6">
        <f>PPMT(6.375%/12,A172,180,-100000)</f>
        <v>811.01069046305906</v>
      </c>
      <c r="M172" s="6">
        <f>IPMT(6.375%/12,A172,180,-100000)</f>
        <v>53.239671199696943</v>
      </c>
      <c r="N172" s="6">
        <f>POWER((1+(0.06375/12)),-A172)*M172</f>
        <v>21.744649329707194</v>
      </c>
      <c r="O172" s="6">
        <f t="shared" si="5"/>
        <v>41258.461054910425</v>
      </c>
      <c r="P172" s="7">
        <f>P171-L172</f>
        <v>9210.574476538708</v>
      </c>
      <c r="Q172" s="6">
        <f>POWER((1+(0.06375/12)),-A172)*P172</f>
        <v>3761.869816330227</v>
      </c>
      <c r="R172" s="7">
        <f>Q172+O172</f>
        <v>45020.330871240651</v>
      </c>
      <c r="S172" s="16">
        <f>POWER((1+(0.06375/12)),A172)*R172</f>
        <v>110227.92672089017</v>
      </c>
      <c r="T172" s="21" t="str">
        <f>IF(G172&gt;P172,"NO POINTS","1 POINT")</f>
        <v>NO POINTS</v>
      </c>
      <c r="U172" s="8" t="str">
        <f>IF(J172&lt;S172,"NO POINTS","1 POINT")</f>
        <v>1 POINT</v>
      </c>
      <c r="V172" s="9" t="str">
        <f>IF(F172&gt;O172,"NO POINTS","1 POINT")</f>
        <v>NO POINTS</v>
      </c>
    </row>
    <row r="173" spans="1:22" x14ac:dyDescent="0.25">
      <c r="A173" s="11">
        <v>170</v>
      </c>
      <c r="B173" s="15">
        <v>-884.91</v>
      </c>
      <c r="C173" s="6">
        <f>PPMT(6.75%/12,A173,180,-100000)</f>
        <v>831.95945763282612</v>
      </c>
      <c r="D173" s="6">
        <f>IPMT(6.75%/12,A173,180,-100000)</f>
        <v>52.950004621195227</v>
      </c>
      <c r="E173" s="6">
        <f>POWER((1+(0.0675/12)),-A173)*D173</f>
        <v>20.404951038210864</v>
      </c>
      <c r="F173" s="6">
        <f t="shared" si="4"/>
        <v>42190.030157160581</v>
      </c>
      <c r="G173" s="6">
        <f>G172-C173</f>
        <v>8581.3746972463523</v>
      </c>
      <c r="H173" s="6">
        <f>POWER((1+(0.0675/12)),-A173)*G173</f>
        <v>3306.9407980327546</v>
      </c>
      <c r="I173" s="6">
        <f>H173+F173</f>
        <v>45496.970955193334</v>
      </c>
      <c r="J173" s="16">
        <f>POWER((1+(0.0675/12)),A173)*I173</f>
        <v>118062.75926938475</v>
      </c>
      <c r="K173" s="15">
        <v>-864.25</v>
      </c>
      <c r="L173" s="6">
        <f>PPMT(6.375%/12,A173,180,-100000)</f>
        <v>815.31918475614407</v>
      </c>
      <c r="M173" s="6">
        <f>IPMT(6.375%/12,A173,180,-100000)</f>
        <v>48.931176906611945</v>
      </c>
      <c r="N173" s="6">
        <f>POWER((1+(0.06375/12)),-A173)*M173</f>
        <v>19.879324487912321</v>
      </c>
      <c r="O173" s="6">
        <f t="shared" si="5"/>
        <v>41278.340379398338</v>
      </c>
      <c r="P173" s="7">
        <f>P172-L173</f>
        <v>8395.2552917825633</v>
      </c>
      <c r="Q173" s="6">
        <f>POWER((1+(0.06375/12)),-A173)*P173</f>
        <v>3410.7498461100149</v>
      </c>
      <c r="R173" s="7">
        <f>Q173+O173</f>
        <v>44689.090225508349</v>
      </c>
      <c r="S173" s="16">
        <f>POWER((1+(0.06375/12)),A173)*R173</f>
        <v>109998.19339683875</v>
      </c>
      <c r="T173" s="21" t="str">
        <f>IF(G173&gt;P173,"NO POINTS","1 POINT")</f>
        <v>NO POINTS</v>
      </c>
      <c r="U173" s="8" t="str">
        <f>IF(J173&lt;S173,"NO POINTS","1 POINT")</f>
        <v>1 POINT</v>
      </c>
      <c r="V173" s="9" t="str">
        <f>IF(F173&gt;O173,"NO POINTS","1 POINT")</f>
        <v>NO POINTS</v>
      </c>
    </row>
    <row r="174" spans="1:22" x14ac:dyDescent="0.25">
      <c r="A174" s="11">
        <v>171</v>
      </c>
      <c r="B174" s="15">
        <v>-884.91</v>
      </c>
      <c r="C174" s="6">
        <f>PPMT(6.75%/12,A174,180,-100000)</f>
        <v>836.63922958201078</v>
      </c>
      <c r="D174" s="6">
        <f>IPMT(6.75%/12,A174,180,-100000)</f>
        <v>48.270232672010586</v>
      </c>
      <c r="E174" s="6">
        <f>POWER((1+(0.0675/12)),-A174)*D174</f>
        <v>18.497493587504476</v>
      </c>
      <c r="F174" s="6">
        <f t="shared" si="4"/>
        <v>42208.527650748088</v>
      </c>
      <c r="G174" s="6">
        <f>G173-C174</f>
        <v>7744.7354676643417</v>
      </c>
      <c r="H174" s="6">
        <f>POWER((1+(0.0675/12)),-A174)*G174</f>
        <v>2967.8372512405076</v>
      </c>
      <c r="I174" s="6">
        <f>H174+F174</f>
        <v>45176.364901988592</v>
      </c>
      <c r="J174" s="16">
        <f>POWER((1+(0.0675/12)),A174)*I174</f>
        <v>117890.22306069305</v>
      </c>
      <c r="K174" s="15">
        <v>-864.25</v>
      </c>
      <c r="L174" s="6">
        <f>PPMT(6.375%/12,A174,180,-100000)</f>
        <v>819.65056792516111</v>
      </c>
      <c r="M174" s="6">
        <f>IPMT(6.375%/12,A174,180,-100000)</f>
        <v>44.599793737594929</v>
      </c>
      <c r="N174" s="6">
        <f>POWER((1+(0.06375/12)),-A174)*M174</f>
        <v>18.023856818113256</v>
      </c>
      <c r="O174" s="6">
        <f t="shared" si="5"/>
        <v>41296.364236216454</v>
      </c>
      <c r="P174" s="7">
        <f>P173-L174</f>
        <v>7575.604723857402</v>
      </c>
      <c r="Q174" s="6">
        <f>POWER((1+(0.06375/12)),-A174)*P174</f>
        <v>3061.4853435596024</v>
      </c>
      <c r="R174" s="7">
        <f>Q174+O174</f>
        <v>44357.849579776055</v>
      </c>
      <c r="S174" s="16">
        <f>POWER((1+(0.06375/12)),A174)*R174</f>
        <v>109762.9082313343</v>
      </c>
      <c r="T174" s="21" t="str">
        <f>IF(G174&gt;P174,"NO POINTS","1 POINT")</f>
        <v>NO POINTS</v>
      </c>
      <c r="U174" s="8" t="str">
        <f>IF(J174&lt;S174,"NO POINTS","1 POINT")</f>
        <v>1 POINT</v>
      </c>
      <c r="V174" s="9" t="str">
        <f>IF(F174&gt;O174,"NO POINTS","1 POINT")</f>
        <v>NO POINTS</v>
      </c>
    </row>
    <row r="175" spans="1:22" x14ac:dyDescent="0.25">
      <c r="A175" s="11">
        <v>172</v>
      </c>
      <c r="B175" s="15">
        <v>-884.91</v>
      </c>
      <c r="C175" s="6">
        <f>PPMT(6.75%/12,A175,180,-100000)</f>
        <v>841.34532524840961</v>
      </c>
      <c r="D175" s="6">
        <f>IPMT(6.75%/12,A175,180,-100000)</f>
        <v>43.564137005611769</v>
      </c>
      <c r="E175" s="6">
        <f>POWER((1+(0.0675/12)),-A175)*D175</f>
        <v>16.600705569399917</v>
      </c>
      <c r="F175" s="6">
        <f t="shared" si="4"/>
        <v>42225.128356317487</v>
      </c>
      <c r="G175" s="6">
        <f>G174-C175</f>
        <v>6903.3901424159321</v>
      </c>
      <c r="H175" s="6">
        <f>POWER((1+(0.0675/12)),-A175)*G175</f>
        <v>2630.6304924663646</v>
      </c>
      <c r="I175" s="6">
        <f>H175+F175</f>
        <v>44855.758848783851</v>
      </c>
      <c r="J175" s="16">
        <f>POWER((1+(0.0675/12)),A175)*I175</f>
        <v>117712.01024016108</v>
      </c>
      <c r="K175" s="15">
        <v>-864.25</v>
      </c>
      <c r="L175" s="6">
        <f>PPMT(6.375%/12,A175,180,-100000)</f>
        <v>824.00496156726342</v>
      </c>
      <c r="M175" s="6">
        <f>IPMT(6.375%/12,A175,180,-100000)</f>
        <v>40.245400095492521</v>
      </c>
      <c r="N175" s="6">
        <f>POWER((1+(0.06375/12)),-A175)*M175</f>
        <v>16.178194230809236</v>
      </c>
      <c r="O175" s="6">
        <f t="shared" si="5"/>
        <v>41312.542430447262</v>
      </c>
      <c r="P175" s="7">
        <f>P174-L175</f>
        <v>6751.5997622901386</v>
      </c>
      <c r="Q175" s="6">
        <f>POWER((1+(0.06375/12)),-A175)*P175</f>
        <v>2714.0665035964926</v>
      </c>
      <c r="R175" s="7">
        <f>Q175+O175</f>
        <v>44026.608934043754</v>
      </c>
      <c r="S175" s="16">
        <f>POWER((1+(0.06375/12)),A175)*R175</f>
        <v>109522.01871974602</v>
      </c>
      <c r="T175" s="21" t="str">
        <f>IF(G175&gt;P175,"NO POINTS","1 POINT")</f>
        <v>NO POINTS</v>
      </c>
      <c r="U175" s="8" t="str">
        <f>IF(J175&lt;S175,"NO POINTS","1 POINT")</f>
        <v>1 POINT</v>
      </c>
      <c r="V175" s="9" t="str">
        <f>IF(F175&gt;O175,"NO POINTS","1 POINT")</f>
        <v>NO POINTS</v>
      </c>
    </row>
    <row r="176" spans="1:22" x14ac:dyDescent="0.25">
      <c r="A176" s="11">
        <v>173</v>
      </c>
      <c r="B176" s="15">
        <v>-884.91</v>
      </c>
      <c r="C176" s="6">
        <f>PPMT(6.75%/12,A176,180,-100000)</f>
        <v>846.07789270293199</v>
      </c>
      <c r="D176" s="6">
        <f>IPMT(6.75%/12,A176,180,-100000)</f>
        <v>38.831569551089473</v>
      </c>
      <c r="E176" s="6">
        <f>POWER((1+(0.0675/12)),-A176)*D176</f>
        <v>14.714527304038031</v>
      </c>
      <c r="F176" s="6">
        <f t="shared" si="4"/>
        <v>42239.842883621524</v>
      </c>
      <c r="G176" s="6">
        <f>G175-C176</f>
        <v>6057.3122497129998</v>
      </c>
      <c r="H176" s="6">
        <f>POWER((1+(0.0675/12)),-A176)*G176</f>
        <v>2295.3099119575836</v>
      </c>
      <c r="I176" s="6">
        <f>H176+F176</f>
        <v>44535.15279557911</v>
      </c>
      <c r="J176" s="16">
        <f>POWER((1+(0.0675/12)),A176)*I176</f>
        <v>117528.06240505904</v>
      </c>
      <c r="K176" s="15">
        <v>-864.25</v>
      </c>
      <c r="L176" s="6">
        <f>PPMT(6.375%/12,A176,180,-100000)</f>
        <v>828.38248792558966</v>
      </c>
      <c r="M176" s="6">
        <f>IPMT(6.375%/12,A176,180,-100000)</f>
        <v>35.867873737166427</v>
      </c>
      <c r="N176" s="6">
        <f>POWER((1+(0.06375/12)),-A176)*M176</f>
        <v>14.342284911762652</v>
      </c>
      <c r="O176" s="6">
        <f t="shared" si="5"/>
        <v>41326.884715359025</v>
      </c>
      <c r="P176" s="7">
        <f>P175-L176</f>
        <v>5923.2172743645488</v>
      </c>
      <c r="Q176" s="6">
        <f>POWER((1+(0.06375/12)),-A176)*P176</f>
        <v>2368.4835729524302</v>
      </c>
      <c r="R176" s="7">
        <f>Q176+O176</f>
        <v>43695.368288311452</v>
      </c>
      <c r="S176" s="16">
        <f>POWER((1+(0.06375/12)),A176)*R176</f>
        <v>109275.47195626909</v>
      </c>
      <c r="T176" s="21" t="str">
        <f>IF(G176&gt;P176,"NO POINTS","1 POINT")</f>
        <v>NO POINTS</v>
      </c>
      <c r="U176" s="8" t="str">
        <f>IF(J176&lt;S176,"NO POINTS","1 POINT")</f>
        <v>1 POINT</v>
      </c>
      <c r="V176" s="9" t="str">
        <f>IF(F176&gt;O176,"NO POINTS","1 POINT")</f>
        <v>NO POINTS</v>
      </c>
    </row>
    <row r="177" spans="1:22" x14ac:dyDescent="0.25">
      <c r="A177" s="11">
        <v>174</v>
      </c>
      <c r="B177" s="15">
        <v>-884.91</v>
      </c>
      <c r="C177" s="6">
        <f>PPMT(6.75%/12,A177,180,-100000)</f>
        <v>850.83708084938587</v>
      </c>
      <c r="D177" s="6">
        <f>IPMT(6.75%/12,A177,180,-100000)</f>
        <v>34.072381404635472</v>
      </c>
      <c r="E177" s="6">
        <f>POWER((1+(0.0675/12)),-A177)*D177</f>
        <v>12.838899445381083</v>
      </c>
      <c r="F177" s="6">
        <f t="shared" si="4"/>
        <v>42252.681783066902</v>
      </c>
      <c r="G177" s="6">
        <f>G176-C177</f>
        <v>5206.4751688636143</v>
      </c>
      <c r="H177" s="6">
        <f>POWER((1+(0.0675/12)),-A177)*G177</f>
        <v>1961.8649593074604</v>
      </c>
      <c r="I177" s="6">
        <f>H177+F177</f>
        <v>44214.546742374361</v>
      </c>
      <c r="J177" s="16">
        <f>POWER((1+(0.0675/12)),A177)*I177</f>
        <v>117338.32067523809</v>
      </c>
      <c r="K177" s="15">
        <v>-864.25</v>
      </c>
      <c r="L177" s="6">
        <f>PPMT(6.375%/12,A177,180,-100000)</f>
        <v>832.78326989269419</v>
      </c>
      <c r="M177" s="6">
        <f>IPMT(6.375%/12,A177,180,-100000)</f>
        <v>31.467091770061732</v>
      </c>
      <c r="N177" s="6">
        <f>POWER((1+(0.06375/12)),-A177)*M177</f>
        <v>12.51607732054442</v>
      </c>
      <c r="O177" s="6">
        <f t="shared" si="5"/>
        <v>41339.400792679568</v>
      </c>
      <c r="P177" s="7">
        <f>P176-L177</f>
        <v>5090.4340044718547</v>
      </c>
      <c r="Q177" s="6">
        <f>POWER((1+(0.06375/12)),-A177)*P177</f>
        <v>2024.7268498995866</v>
      </c>
      <c r="R177" s="7">
        <f>Q177+O177</f>
        <v>43364.127642579151</v>
      </c>
      <c r="S177" s="16">
        <f>POWER((1+(0.06375/12)),A177)*R177</f>
        <v>109023.21463114406</v>
      </c>
      <c r="T177" s="21" t="str">
        <f>IF(G177&gt;P177,"NO POINTS","1 POINT")</f>
        <v>NO POINTS</v>
      </c>
      <c r="U177" s="8" t="str">
        <f>IF(J177&lt;S177,"NO POINTS","1 POINT")</f>
        <v>1 POINT</v>
      </c>
      <c r="V177" s="9" t="str">
        <f>IF(F177&gt;O177,"NO POINTS","1 POINT")</f>
        <v>NO POINTS</v>
      </c>
    </row>
    <row r="178" spans="1:22" x14ac:dyDescent="0.25">
      <c r="A178" s="11">
        <v>175</v>
      </c>
      <c r="B178" s="15">
        <v>-884.91</v>
      </c>
      <c r="C178" s="6">
        <f>PPMT(6.75%/12,A178,180,-100000)</f>
        <v>855.62303942916378</v>
      </c>
      <c r="D178" s="6">
        <f>IPMT(6.75%/12,A178,180,-100000)</f>
        <v>29.286422824857681</v>
      </c>
      <c r="E178" s="6">
        <f>POWER((1+(0.0675/12)),-A178)*D178</f>
        <v>10.973762979345588</v>
      </c>
      <c r="F178" s="6">
        <f t="shared" si="4"/>
        <v>42263.655546046248</v>
      </c>
      <c r="G178" s="6">
        <f>G177-C178</f>
        <v>4350.85212943445</v>
      </c>
      <c r="H178" s="6">
        <f>POWER((1+(0.0675/12)),-A178)*G178</f>
        <v>1630.2851431233719</v>
      </c>
      <c r="I178" s="6">
        <f>H178+F178</f>
        <v>43893.94068916962</v>
      </c>
      <c r="J178" s="16">
        <f>POWER((1+(0.0675/12)),A178)*I178</f>
        <v>117142.72568960715</v>
      </c>
      <c r="K178" s="15">
        <v>-864.25</v>
      </c>
      <c r="L178" s="6">
        <f>PPMT(6.375%/12,A178,180,-100000)</f>
        <v>837.20743101399921</v>
      </c>
      <c r="M178" s="6">
        <f>IPMT(6.375%/12,A178,180,-100000)</f>
        <v>27.042930648756794</v>
      </c>
      <c r="N178" s="6">
        <f>POWER((1+(0.06375/12)),-A178)*M178</f>
        <v>10.699520189087055</v>
      </c>
      <c r="O178" s="6">
        <f t="shared" si="5"/>
        <v>41350.100312868657</v>
      </c>
      <c r="P178" s="7">
        <f>P177-L178</f>
        <v>4253.2265734578559</v>
      </c>
      <c r="Q178" s="6">
        <f>POWER((1+(0.06375/12)),-A178)*P178</f>
        <v>1682.7866839782002</v>
      </c>
      <c r="R178" s="7">
        <f>Q178+O178</f>
        <v>43032.886996846857</v>
      </c>
      <c r="S178" s="16">
        <f>POWER((1+(0.06375/12)),A178)*R178</f>
        <v>108765.19302785803</v>
      </c>
      <c r="T178" s="21" t="str">
        <f>IF(G178&gt;P178,"NO POINTS","1 POINT")</f>
        <v>NO POINTS</v>
      </c>
      <c r="U178" s="8" t="str">
        <f>IF(J178&lt;S178,"NO POINTS","1 POINT")</f>
        <v>1 POINT</v>
      </c>
      <c r="V178" s="9" t="str">
        <f>IF(F178&gt;O178,"NO POINTS","1 POINT")</f>
        <v>NO POINTS</v>
      </c>
    </row>
    <row r="179" spans="1:22" x14ac:dyDescent="0.25">
      <c r="A179" s="11">
        <v>176</v>
      </c>
      <c r="B179" s="15">
        <v>-884.91</v>
      </c>
      <c r="C179" s="6">
        <f>PPMT(6.75%/12,A179,180,-100000)</f>
        <v>860.43591902595267</v>
      </c>
      <c r="D179" s="6">
        <f>IPMT(6.75%/12,A179,180,-100000)</f>
        <v>24.473543228068632</v>
      </c>
      <c r="E179" s="6">
        <f>POWER((1+(0.0675/12)),-A179)*D179</f>
        <v>9.1190592219454683</v>
      </c>
      <c r="F179" s="6">
        <f t="shared" si="4"/>
        <v>42272.77460526819</v>
      </c>
      <c r="G179" s="6">
        <f>G178-C179</f>
        <v>3490.4162104084971</v>
      </c>
      <c r="H179" s="6">
        <f>POWER((1+(0.0675/12)),-A179)*G179</f>
        <v>1300.5600306966837</v>
      </c>
      <c r="I179" s="6">
        <f>H179+F179</f>
        <v>43573.334635964871</v>
      </c>
      <c r="J179" s="16">
        <f>POWER((1+(0.0675/12)),A179)*I179</f>
        <v>116941.21760258522</v>
      </c>
      <c r="K179" s="15">
        <v>-864.25</v>
      </c>
      <c r="L179" s="6">
        <f>PPMT(6.375%/12,A179,180,-100000)</f>
        <v>841.65509549126102</v>
      </c>
      <c r="M179" s="6">
        <f>IPMT(6.375%/12,A179,180,-100000)</f>
        <v>22.59526617149492</v>
      </c>
      <c r="N179" s="6">
        <f>POWER((1+(0.06375/12)),-A179)*M179</f>
        <v>8.8925625202454075</v>
      </c>
      <c r="O179" s="6">
        <f t="shared" si="5"/>
        <v>41358.992875388903</v>
      </c>
      <c r="P179" s="7">
        <f>P178-L179</f>
        <v>3411.571477966595</v>
      </c>
      <c r="Q179" s="6">
        <f>POWER((1+(0.06375/12)),-A179)*P179</f>
        <v>1342.6534757256552</v>
      </c>
      <c r="R179" s="7">
        <f>Q179+O179</f>
        <v>42701.646351114556</v>
      </c>
      <c r="S179" s="16">
        <f>POWER((1+(0.06375/12)),A179)*R179</f>
        <v>108501.35302032728</v>
      </c>
      <c r="T179" s="21" t="str">
        <f>IF(G179&gt;P179,"NO POINTS","1 POINT")</f>
        <v>NO POINTS</v>
      </c>
      <c r="U179" s="8" t="str">
        <f>IF(J179&lt;S179,"NO POINTS","1 POINT")</f>
        <v>1 POINT</v>
      </c>
      <c r="V179" s="9" t="str">
        <f>IF(F179&gt;O179,"NO POINTS","1 POINT")</f>
        <v>NO POINTS</v>
      </c>
    </row>
    <row r="180" spans="1:22" x14ac:dyDescent="0.25">
      <c r="A180" s="11">
        <v>177</v>
      </c>
      <c r="B180" s="15">
        <v>-884.91</v>
      </c>
      <c r="C180" s="6">
        <f>PPMT(6.75%/12,A180,180,-100000)</f>
        <v>865.27587107047373</v>
      </c>
      <c r="D180" s="6">
        <f>IPMT(6.75%/12,A180,180,-100000)</f>
        <v>19.633591183547651</v>
      </c>
      <c r="E180" s="6">
        <f>POWER((1+(0.0675/12)),-A180)*D180</f>
        <v>7.2747298174456594</v>
      </c>
      <c r="F180" s="6">
        <f t="shared" si="4"/>
        <v>42280.049335085634</v>
      </c>
      <c r="G180" s="6">
        <f>G179-C180</f>
        <v>2625.1403393380233</v>
      </c>
      <c r="H180" s="6">
        <f>POWER((1+(0.0675/12)),-A180)*G180</f>
        <v>972.6792476744954</v>
      </c>
      <c r="I180" s="6">
        <f>H180+F180</f>
        <v>43252.72858276013</v>
      </c>
      <c r="J180" s="16">
        <f>POWER((1+(0.0675/12)),A180)*I180</f>
        <v>116733.73608052931</v>
      </c>
      <c r="K180" s="15">
        <v>-864.25</v>
      </c>
      <c r="L180" s="6">
        <f>PPMT(6.375%/12,A180,180,-100000)</f>
        <v>846.12638818605853</v>
      </c>
      <c r="M180" s="6">
        <f>IPMT(6.375%/12,A180,180,-100000)</f>
        <v>18.123973476697596</v>
      </c>
      <c r="N180" s="6">
        <f>POWER((1+(0.06375/12)),-A180)*M180</f>
        <v>7.0951535863650035</v>
      </c>
      <c r="O180" s="6">
        <f t="shared" si="5"/>
        <v>41366.088028975268</v>
      </c>
      <c r="P180" s="7">
        <f>P179-L180</f>
        <v>2565.4450897805364</v>
      </c>
      <c r="Q180" s="6">
        <f>POWER((1+(0.06375/12)),-A180)*P180</f>
        <v>1004.3176764069908</v>
      </c>
      <c r="R180" s="7">
        <f>Q180+O180</f>
        <v>42370.405705382262</v>
      </c>
      <c r="S180" s="16">
        <f>POWER((1+(0.06375/12)),A180)*R180</f>
        <v>108231.64007006172</v>
      </c>
      <c r="T180" s="21" t="str">
        <f>IF(G180&gt;P180,"NO POINTS","1 POINT")</f>
        <v>NO POINTS</v>
      </c>
      <c r="U180" s="8" t="str">
        <f>IF(J180&lt;S180,"NO POINTS","1 POINT")</f>
        <v>1 POINT</v>
      </c>
      <c r="V180" s="9" t="str">
        <f>IF(F180&gt;O180,"NO POINTS","1 POINT")</f>
        <v>NO POINTS</v>
      </c>
    </row>
    <row r="181" spans="1:22" x14ac:dyDescent="0.25">
      <c r="A181" s="11">
        <v>178</v>
      </c>
      <c r="B181" s="15">
        <v>-884.91</v>
      </c>
      <c r="C181" s="6">
        <f>PPMT(6.75%/12,A181,180,-100000)</f>
        <v>870.14304784524518</v>
      </c>
      <c r="D181" s="6">
        <f>IPMT(6.75%/12,A181,180,-100000)</f>
        <v>14.766414408776235</v>
      </c>
      <c r="E181" s="6">
        <f>POWER((1+(0.0675/12)),-A181)*D181</f>
        <v>5.4407167365260234</v>
      </c>
      <c r="F181" s="6">
        <f t="shared" si="4"/>
        <v>42285.490051822162</v>
      </c>
      <c r="G181" s="6">
        <f>G180-C181</f>
        <v>1754.997291492778</v>
      </c>
      <c r="H181" s="6">
        <f>POWER((1+(0.0675/12)),-A181)*G181</f>
        <v>646.63247773322678</v>
      </c>
      <c r="I181" s="6">
        <f>H181+F181</f>
        <v>42932.122529555389</v>
      </c>
      <c r="J181" s="16">
        <f>POWER((1+(0.0675/12)),A181)*I181</f>
        <v>116520.22029813705</v>
      </c>
      <c r="K181" s="15">
        <v>-864.25</v>
      </c>
      <c r="L181" s="6">
        <f>PPMT(6.375%/12,A181,180,-100000)</f>
        <v>850.62143462329686</v>
      </c>
      <c r="M181" s="6">
        <f>IPMT(6.375%/12,A181,180,-100000)</f>
        <v>13.628927039459159</v>
      </c>
      <c r="N181" s="6">
        <f>POWER((1+(0.06375/12)),-A181)*M181</f>
        <v>5.3072429278579163</v>
      </c>
      <c r="O181" s="6">
        <f t="shared" si="5"/>
        <v>41371.395271903122</v>
      </c>
      <c r="P181" s="7">
        <f>P180-L181</f>
        <v>1714.8236551572395</v>
      </c>
      <c r="Q181" s="6">
        <f>POWER((1+(0.06375/12)),-A181)*P181</f>
        <v>667.76978774683334</v>
      </c>
      <c r="R181" s="7">
        <f>Q181+O181</f>
        <v>42039.165059649953</v>
      </c>
      <c r="S181" s="16">
        <f>POWER((1+(0.06375/12)),A181)*R181</f>
        <v>107955.99922331062</v>
      </c>
      <c r="T181" s="21" t="str">
        <f>IF(G181&gt;P181,"NO POINTS","1 POINT")</f>
        <v>NO POINTS</v>
      </c>
      <c r="U181" s="8" t="str">
        <f>IF(J181&lt;S181,"NO POINTS","1 POINT")</f>
        <v>1 POINT</v>
      </c>
      <c r="V181" s="9" t="str">
        <f>IF(F181&gt;O181,"NO POINTS","1 POINT")</f>
        <v>NO POINTS</v>
      </c>
    </row>
    <row r="182" spans="1:22" x14ac:dyDescent="0.25">
      <c r="A182" s="11">
        <v>179</v>
      </c>
      <c r="B182" s="15">
        <v>-884.91</v>
      </c>
      <c r="C182" s="6">
        <f>PPMT(6.75%/12,A182,180,-100000)</f>
        <v>875.03760248937454</v>
      </c>
      <c r="D182" s="6">
        <f>IPMT(6.75%/12,A182,180,-100000)</f>
        <v>9.871859764646727</v>
      </c>
      <c r="E182" s="6">
        <f>POWER((1+(0.0675/12)),-A182)*D182</f>
        <v>3.616962274455533</v>
      </c>
      <c r="F182" s="6">
        <f t="shared" si="4"/>
        <v>42289.107014096619</v>
      </c>
      <c r="G182" s="6">
        <f>G181-C182</f>
        <v>879.95968900340347</v>
      </c>
      <c r="H182" s="6">
        <f>POWER((1+(0.0675/12)),-A182)*G182</f>
        <v>322.40946225402871</v>
      </c>
      <c r="I182" s="6">
        <f>H182+F182</f>
        <v>42611.516476350647</v>
      </c>
      <c r="J182" s="16">
        <f>POWER((1+(0.0675/12)),A182)*I182</f>
        <v>116300.60893482469</v>
      </c>
      <c r="K182" s="15">
        <v>-864.25</v>
      </c>
      <c r="L182" s="6">
        <f>PPMT(6.375%/12,A182,180,-100000)</f>
        <v>855.1403609947331</v>
      </c>
      <c r="M182" s="6">
        <f>IPMT(6.375%/12,A182,180,-100000)</f>
        <v>9.1100006680228951</v>
      </c>
      <c r="N182" s="6">
        <f>POWER((1+(0.06375/12)),-A182)*M182</f>
        <v>3.5287803517862115</v>
      </c>
      <c r="O182" s="6">
        <f t="shared" si="5"/>
        <v>41374.924052254908</v>
      </c>
      <c r="P182" s="7">
        <f>P181-L182</f>
        <v>859.6832941625064</v>
      </c>
      <c r="Q182" s="6">
        <f>POWER((1+(0.06375/12)),-A182)*P182</f>
        <v>333.00036166274782</v>
      </c>
      <c r="R182" s="7">
        <f>Q182+O182</f>
        <v>41707.924413917659</v>
      </c>
      <c r="S182" s="16">
        <f>POWER((1+(0.06375/12)),A182)*R182</f>
        <v>107674.37510818975</v>
      </c>
      <c r="T182" s="21" t="str">
        <f>IF(G182&gt;P182,"NO POINTS","1 POINT")</f>
        <v>NO POINTS</v>
      </c>
      <c r="U182" s="8" t="str">
        <f>IF(J182&lt;S182,"NO POINTS","1 POINT")</f>
        <v>1 POINT</v>
      </c>
      <c r="V182" s="9" t="str">
        <f>IF(F182&gt;O182,"NO POINTS","1 POINT")</f>
        <v>NO POINTS</v>
      </c>
    </row>
    <row r="183" spans="1:22" ht="15.75" thickBot="1" x14ac:dyDescent="0.3">
      <c r="A183" s="11">
        <v>180</v>
      </c>
      <c r="B183" s="17">
        <v>-884.91</v>
      </c>
      <c r="C183" s="18">
        <f>PPMT(6.75%/12,A183,180,-100000)</f>
        <v>879.95968900337732</v>
      </c>
      <c r="D183" s="18">
        <f>IPMT(6.75%/12,A183,180,-100000)</f>
        <v>4.9497732506439984</v>
      </c>
      <c r="E183" s="18">
        <f>POWER((1+(0.0675/12)),-A183)*D183</f>
        <v>1.8034090492766763</v>
      </c>
      <c r="F183" s="18">
        <f t="shared" si="4"/>
        <v>42290.910423145899</v>
      </c>
      <c r="G183" s="18">
        <f>G182-C183</f>
        <v>2.6147972675971687E-11</v>
      </c>
      <c r="H183" s="18">
        <f>POWER((1+(0.0675/12)),-A183)*G183</f>
        <v>9.5267981291772046E-12</v>
      </c>
      <c r="I183" s="18">
        <f>H183+F183</f>
        <v>42290.910423145906</v>
      </c>
      <c r="J183" s="20">
        <f>POWER((1+(0.0675/12)),A183)*I183</f>
        <v>116074.84017107973</v>
      </c>
      <c r="K183" s="17">
        <v>-864.25</v>
      </c>
      <c r="L183" s="18">
        <f>PPMT(6.375%/12,A183,180,-100000)</f>
        <v>859.68329416251754</v>
      </c>
      <c r="M183" s="18">
        <f>IPMT(6.375%/12,A183,180,-100000)</f>
        <v>4.5670675002383749</v>
      </c>
      <c r="N183" s="18">
        <f>POWER((1+(0.06375/12)),-A183)*M183</f>
        <v>1.7597159304528405</v>
      </c>
      <c r="O183" s="18">
        <f t="shared" si="5"/>
        <v>41376.683768185358</v>
      </c>
      <c r="P183" s="19">
        <f>P182-L183</f>
        <v>-1.1141310096718371E-11</v>
      </c>
      <c r="Q183" s="18">
        <f>POWER((1+(0.06375/12)),-A183)*P183</f>
        <v>-4.2928073347475374E-12</v>
      </c>
      <c r="R183" s="19">
        <f>Q183+O183</f>
        <v>41376.68376818535</v>
      </c>
      <c r="S183" s="20">
        <f>POWER((1+(0.06375/12)),A183)*R183</f>
        <v>107386.71193178944</v>
      </c>
      <c r="T183" s="21" t="str">
        <f>IF(G183&gt;P183,"NO POINTS","1 POINT")</f>
        <v>NO POINTS</v>
      </c>
      <c r="U183" s="8" t="str">
        <f>IF(J183&lt;S183,"NO POINTS","1 POINT")</f>
        <v>1 POINT</v>
      </c>
      <c r="V183" s="9" t="str">
        <f>IF(F183&gt;O183,"NO POINTS","1 POINT")</f>
        <v>NO POINTS</v>
      </c>
    </row>
    <row r="185" spans="1:22" x14ac:dyDescent="0.25">
      <c r="K185" s="4"/>
      <c r="M185" s="1"/>
      <c r="N185" s="1"/>
      <c r="O185" s="1"/>
      <c r="T185" s="1"/>
      <c r="U185" s="1"/>
    </row>
    <row r="186" spans="1:22" x14ac:dyDescent="0.25">
      <c r="I186" s="4"/>
      <c r="J186" s="4"/>
      <c r="K186" s="5"/>
    </row>
  </sheetData>
  <mergeCells count="2">
    <mergeCell ref="K1:S1"/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Emre Uzun</cp:lastModifiedBy>
  <dcterms:created xsi:type="dcterms:W3CDTF">2016-10-23T10:02:36Z</dcterms:created>
  <dcterms:modified xsi:type="dcterms:W3CDTF">2016-10-23T12:37:26Z</dcterms:modified>
</cp:coreProperties>
</file>