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Emre Uzun\Documents\Bilkent\IE469\2023 Spring\New SS Essentials\"/>
    </mc:Choice>
  </mc:AlternateContent>
  <bookViews>
    <workbookView xWindow="0" yWindow="0" windowWidth="28800" windowHeight="12450" tabRatio="673" activeTab="9"/>
  </bookViews>
  <sheets>
    <sheet name="Navigating" sheetId="44" r:id="rId1"/>
    <sheet name="Text Functions" sheetId="46" r:id="rId2"/>
    <sheet name="Text Functions Cont'd" sheetId="37" r:id="rId3"/>
    <sheet name="Date Functions" sheetId="38" r:id="rId4"/>
    <sheet name="Number Format" sheetId="47" r:id="rId5"/>
    <sheet name="Sorting" sheetId="39" r:id="rId6"/>
    <sheet name="Filtering" sheetId="23" r:id="rId7"/>
    <sheet name="Lookup" sheetId="14" r:id="rId8"/>
    <sheet name="Conditional Formating" sheetId="41" r:id="rId9"/>
    <sheet name="Text to Columns" sheetId="42" r:id="rId10"/>
  </sheets>
  <externalReferences>
    <externalReference r:id="rId11"/>
    <externalReference r:id="rId12"/>
    <externalReference r:id="rId13"/>
    <externalReference r:id="rId14"/>
    <externalReference r:id="rId15"/>
    <externalReference r:id="rId16"/>
    <externalReference r:id="rId17"/>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xlnm._FilterDatabase" localSheetId="6" hidden="1">Filtering!$A$5:$E$71</definedName>
    <definedName name="Alpha1000s_available">[1]Alloc2!$E$9</definedName>
    <definedName name="Alpha2000s_available">[1]Alloc2!$E$10</definedName>
    <definedName name="Alpha3000s_available">[1]Alloc2!$E$11</definedName>
    <definedName name="anscount" hidden="1">2</definedName>
    <definedName name="Capacity">[2]Transport1!$H$14:$H$15</definedName>
    <definedName name="Climate" localSheetId="0">#REF!</definedName>
    <definedName name="Climate">#REF!</definedName>
    <definedName name="CommodityLookup" localSheetId="0">#REF!</definedName>
    <definedName name="CommodityLookup">#REF!</definedName>
    <definedName name="Copper_required">[1]Blend2!$B$41:$F$41</definedName>
    <definedName name="CutStockDemand">[1]Process!$B$17:$E$17</definedName>
    <definedName name="_xlnm.Database" localSheetId="0">Navigating!$A$1:$L$142</definedName>
    <definedName name="_xlnm.Database">#REF!</definedName>
    <definedName name="Demand">[2]Transport3!$C$87:$G$89</definedName>
    <definedName name="Employees_per_schedule">#REF!</definedName>
    <definedName name="Employees_required">[3]Sched2!$M$52:$S$52</definedName>
    <definedName name="Factory_capacity">[2]Transport3!$H$63:$H$68</definedName>
    <definedName name="FSCTable" localSheetId="0">#REF!</definedName>
    <definedName name="FSCTable">#REF!</definedName>
    <definedName name="Hours_available">[1]Process!$E$3</definedName>
    <definedName name="IQS">#REF!</definedName>
    <definedName name="limcount" hidden="1">2</definedName>
    <definedName name="LookupTable" localSheetId="0">#REF!</definedName>
    <definedName name="LookupTable" localSheetId="1">#REF!</definedName>
    <definedName name="LookupTable">Lookup!$E$20:$F$24</definedName>
    <definedName name="LTableSolution" localSheetId="0">[4]Lookup!$M$45:$N$47</definedName>
    <definedName name="LTableSolution" localSheetId="1">[4]Lookup!$M$45:$N$47</definedName>
    <definedName name="LTableSolution">[5]Lookup!$M$45:$N$47</definedName>
    <definedName name="Machines_available">[1]Alloc1!$E$9:$E$11</definedName>
    <definedName name="Maximum_gallons">[2]Knapsack!$B$23:$E$25</definedName>
    <definedName name="Maximum_production">[1]Blend2!$B$33:$F$36</definedName>
    <definedName name="Maximum_products">[1]Alloc2!$B$31:$F$33</definedName>
    <definedName name="Number_available">[1]ProductMix!$B$9:$B$13</definedName>
    <definedName name="Payroll">#REF!</definedName>
    <definedName name="Required_employees">[3]Offices!$B$39:$K$39</definedName>
    <definedName name="Required_per_day">[3]Sched3!$K$52:$O$52</definedName>
    <definedName name="RiskAfterRecalcMacro" hidden="1">""</definedName>
    <definedName name="RiskAfterSimMacro" hidden="1">""</definedName>
    <definedName name="RiskBeforeRecalcMacro" hidden="1">""</definedName>
    <definedName name="RiskBeforeSimMacro" hidden="1">""</definedName>
    <definedName name="RiskCollectDistributionSamples">0</definedName>
    <definedName name="RiskFixedSeed">1</definedName>
    <definedName name="RiskHasSettings">TRUE</definedName>
    <definedName name="RiskMinimizeOnStart">FALSE</definedName>
    <definedName name="RiskMonitorConvergence">FALSE</definedName>
    <definedName name="RiskMultipleCPUSupportEnabled" hidden="1">TRUE</definedName>
    <definedName name="RiskNumIterations">900</definedName>
    <definedName name="RiskNumSimulations">1</definedName>
    <definedName name="RiskPauseOnError">FALSE</definedName>
    <definedName name="RiskRealTimeResults">FALSE</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StatFunctionsUpdateFreq">1</definedName>
    <definedName name="RiskUpdateDisplay">TRUE</definedName>
    <definedName name="RiskUpdateStatFunctions">TRUE</definedName>
    <definedName name="RiskUseDifferentSeedForEachSim">FALSE</definedName>
    <definedName name="RiskUseFixedSeed">FALSE</definedName>
    <definedName name="RiskUseMultipleCPUs" hidden="1">TRUE</definedName>
    <definedName name="Salary">#REF!</definedName>
    <definedName name="Sales">OFFSET([6]OFFSET!$L$56,0,0,COUNTA([6]OFFSET!$L:$L)-COUNTA([6]OFFSET!$L$2:$L$55),1)</definedName>
    <definedName name="Sales1">OFFSET([6]OFFSET!$AM$74,0,0,COUNT([6]OFFSET!$AM:$AM),COUNT([6]OFFSET!$74:$74))</definedName>
    <definedName name="SalesDynamic1">OFFSET([7]OFFSET!$AP$73,0,0,COUNT([7]OFFSET!$AP:$AP),COUNT([7]OFFSET!$73:$73))</definedName>
    <definedName name="sencount" hidden="1">2</definedName>
    <definedName name="Sheets_made">#REF!</definedName>
    <definedName name="Sheets_used">#REF!</definedName>
    <definedName name="Silver_required">[1]Blend2!$B$47:$F$47</definedName>
    <definedName name="Slicer_Day">#N/A</definedName>
    <definedName name="Slicer_Time">#N/A</definedName>
    <definedName name="solver_ver">1.2</definedName>
    <definedName name="ST_Salary">#REF!</definedName>
    <definedName name="STWBD_StatToolsOneVarSummary_Count" hidden="1">"FALSE"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"FALSE"</definedName>
    <definedName name="STWBD_StatToolsOneVarSummary_Maximum" hidden="1">"TRUE"</definedName>
    <definedName name="STWBD_StatToolsOneVarSummary_Mean" hidden="1">"TRUE"</definedName>
    <definedName name="STWBD_StatToolsOneVarSummary_MeanAbsDeviation" hidden="1">"FALSE"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.05, .95"</definedName>
    <definedName name="STWBD_StatToolsOneVarSummary_Range" hidden="1">"TRUE"</definedName>
    <definedName name="STWBD_StatToolsOneVarSummary_Skewness" hidden="1">"FALSE"</definedName>
    <definedName name="STWBD_StatToolsOneVarSummary_StandardDeviation" hidden="1">"TRUE"</definedName>
    <definedName name="STWBD_StatToolsOneVarSummary_Sum" hidden="1">"FALSE"</definedName>
    <definedName name="STWBD_StatToolsOneVarSummary_ThirdQuartile" hidden="1">"TRUE"</definedName>
    <definedName name="STWBD_StatToolsOneVarSummary_VariableList" hidden="1">1</definedName>
    <definedName name="STWBD_StatToolsOneVarSummary_VariableList_1" hidden="1">"U_x0001_VG1406CF14_x0001_"</definedName>
    <definedName name="STWBD_StatToolsOneVarSummary_Variance" hidden="1">"TRUE"</definedName>
    <definedName name="STWBD_StatToolsOneVarSummary_VarSelectorDefaultDataSet" hidden="1">"DG18F7254C"</definedName>
    <definedName name="Total_from_warehouse">[2]Transport3!$H$72:$H$83</definedName>
    <definedName name="Total_from_warehouse1">[2]Prodtran!$H$81:$H$83</definedName>
    <definedName name="Total_from_warehouse2">[2]Prodtran!$H$84:$H$86</definedName>
    <definedName name="Total_from_warehouse3">[2]Prodtran!$H$87:$H$89</definedName>
    <definedName name="Total_from_warehouse4">[2]Prodtran!$H$90:$H$92</definedName>
    <definedName name="Total_required">[1]Blend2!$B$29:$F$29</definedName>
    <definedName name="Total_waste">#REF!</definedName>
    <definedName name="Troops_available">[3]Troops!$G$13:$G$15</definedName>
    <definedName name="Troops_required">[3]Troops!$B$17:$E$17</definedName>
    <definedName name="Warehouse_capacity">[2]Transport3!$C$50:$F$52</definedName>
    <definedName name="Warehouse_to_customer">#REF!</definedName>
  </definedNames>
  <calcPr calcId="162913"/>
</workbook>
</file>

<file path=xl/calcChain.xml><?xml version="1.0" encoding="utf-8"?>
<calcChain xmlns="http://schemas.openxmlformats.org/spreadsheetml/2006/main">
  <c r="E125" i="46" l="1"/>
  <c r="E126" i="46"/>
  <c r="E127" i="46"/>
  <c r="E128" i="46"/>
  <c r="E129" i="46"/>
  <c r="E130" i="46"/>
  <c r="E131" i="46"/>
  <c r="E132" i="46"/>
  <c r="E133" i="46"/>
  <c r="E134" i="46"/>
  <c r="E135" i="46"/>
  <c r="E136" i="46"/>
  <c r="E137" i="46"/>
  <c r="E138" i="46"/>
  <c r="E139" i="46"/>
  <c r="E140" i="46"/>
  <c r="E141" i="46"/>
  <c r="E142" i="46"/>
  <c r="E143" i="46"/>
  <c r="E144" i="46"/>
  <c r="E145" i="46"/>
  <c r="E146" i="46"/>
  <c r="E147" i="46"/>
  <c r="E148" i="46"/>
  <c r="E149" i="46"/>
  <c r="E124" i="46"/>
  <c r="D125" i="46"/>
  <c r="D126" i="46"/>
  <c r="D127" i="46"/>
  <c r="D128" i="46"/>
  <c r="D129" i="46"/>
  <c r="D130" i="46"/>
  <c r="D131" i="46"/>
  <c r="D132" i="46"/>
  <c r="D133" i="46"/>
  <c r="D134" i="46"/>
  <c r="D135" i="46"/>
  <c r="D136" i="46"/>
  <c r="D137" i="46"/>
  <c r="D138" i="46"/>
  <c r="D139" i="46"/>
  <c r="D140" i="46"/>
  <c r="D141" i="46"/>
  <c r="D142" i="46"/>
  <c r="D143" i="46"/>
  <c r="D144" i="46"/>
  <c r="D145" i="46"/>
  <c r="D146" i="46"/>
  <c r="D147" i="46"/>
  <c r="D148" i="46"/>
  <c r="D149" i="46"/>
  <c r="D124" i="46"/>
  <c r="C125" i="46"/>
  <c r="C126" i="46"/>
  <c r="C127" i="46"/>
  <c r="C128" i="46"/>
  <c r="C129" i="46"/>
  <c r="C130" i="46"/>
  <c r="C131" i="46"/>
  <c r="C132" i="46"/>
  <c r="C133" i="46"/>
  <c r="C134" i="46"/>
  <c r="C135" i="46"/>
  <c r="C136" i="46"/>
  <c r="C137" i="46"/>
  <c r="C138" i="46"/>
  <c r="C139" i="46"/>
  <c r="C140" i="46"/>
  <c r="C141" i="46"/>
  <c r="C142" i="46"/>
  <c r="C143" i="46"/>
  <c r="C144" i="46"/>
  <c r="C145" i="46"/>
  <c r="C146" i="46"/>
  <c r="C147" i="46"/>
  <c r="C148" i="46"/>
  <c r="C149" i="46"/>
  <c r="C124" i="46"/>
  <c r="B125" i="46"/>
  <c r="B126" i="46"/>
  <c r="B127" i="46"/>
  <c r="B128" i="46"/>
  <c r="B129" i="46"/>
  <c r="B130" i="46"/>
  <c r="B131" i="46"/>
  <c r="B132" i="46"/>
  <c r="B133" i="46"/>
  <c r="B134" i="46"/>
  <c r="B135" i="46"/>
  <c r="B136" i="46"/>
  <c r="B137" i="46"/>
  <c r="B138" i="46"/>
  <c r="B139" i="46"/>
  <c r="B140" i="46"/>
  <c r="B141" i="46"/>
  <c r="B142" i="46"/>
  <c r="B143" i="46"/>
  <c r="B144" i="46"/>
  <c r="B145" i="46"/>
  <c r="B146" i="46"/>
  <c r="B147" i="46"/>
  <c r="B148" i="46"/>
  <c r="B149" i="46"/>
  <c r="B124" i="46"/>
  <c r="A50" i="46" l="1"/>
  <c r="C34" i="38" l="1"/>
  <c r="C40" i="38" s="1"/>
  <c r="L33" i="38"/>
  <c r="H22" i="38"/>
  <c r="L18" i="38"/>
  <c r="H18" i="38"/>
  <c r="G18" i="38"/>
  <c r="F18" i="38"/>
  <c r="E18" i="38"/>
  <c r="I18" i="38" s="1"/>
  <c r="L17" i="38"/>
  <c r="H17" i="38"/>
  <c r="G17" i="38"/>
  <c r="F17" i="38"/>
  <c r="E17" i="38"/>
  <c r="I17" i="38" s="1"/>
  <c r="L16" i="38"/>
  <c r="H16" i="38"/>
  <c r="G16" i="38"/>
  <c r="F16" i="38"/>
  <c r="E16" i="38"/>
  <c r="I16" i="38" s="1"/>
  <c r="L15" i="38"/>
  <c r="H15" i="38"/>
  <c r="G15" i="38"/>
  <c r="F15" i="38"/>
  <c r="E15" i="38"/>
  <c r="I15" i="38" s="1"/>
  <c r="L14" i="38"/>
  <c r="H14" i="38"/>
  <c r="G14" i="38"/>
  <c r="F14" i="38"/>
  <c r="E14" i="38"/>
  <c r="I14" i="38" s="1"/>
  <c r="D29" i="37"/>
  <c r="D24" i="37"/>
  <c r="E23" i="37"/>
  <c r="D23" i="37"/>
  <c r="D19" i="37"/>
  <c r="D18" i="37"/>
  <c r="D17" i="37"/>
  <c r="D12" i="37"/>
  <c r="D11" i="37"/>
  <c r="D13" i="37" s="1"/>
  <c r="D7" i="37"/>
  <c r="D6" i="37"/>
  <c r="D5" i="37"/>
  <c r="D34" i="38" l="1"/>
  <c r="D36" i="38" s="1"/>
  <c r="F34" i="38"/>
  <c r="C38" i="38"/>
  <c r="E34" i="38"/>
  <c r="E36" i="38" s="1"/>
  <c r="C37" i="38"/>
</calcChain>
</file>

<file path=xl/comments1.xml><?xml version="1.0" encoding="utf-8"?>
<comments xmlns="http://schemas.openxmlformats.org/spreadsheetml/2006/main">
  <authors>
    <author>kim.golden</author>
  </authors>
  <commentList>
    <comment ref="B1" authorId="0" shapeId="0">
      <text>
        <r>
          <rPr>
            <sz val="8"/>
            <color indexed="81"/>
            <rFont val="Tahoma"/>
            <family val="2"/>
          </rPr>
          <t>Land area in sq. miles</t>
        </r>
      </text>
    </comment>
    <comment ref="C1" authorId="0" shapeId="0">
      <text>
        <r>
          <rPr>
            <sz val="8"/>
            <color indexed="81"/>
            <rFont val="Tahoma"/>
            <family val="2"/>
          </rPr>
          <t>Total population in thousands</t>
        </r>
      </text>
    </comment>
    <comment ref="D1" authorId="0" shapeId="0">
      <text>
        <r>
          <rPr>
            <sz val="8"/>
            <color indexed="81"/>
            <rFont val="Tahoma"/>
            <family val="2"/>
          </rPr>
          <t>Percent of population living in the central city or cities</t>
        </r>
      </text>
    </comment>
    <comment ref="E1" authorId="0" shapeId="0">
      <text>
        <r>
          <rPr>
            <sz val="8"/>
            <color indexed="81"/>
            <rFont val="Tahoma"/>
            <family val="2"/>
          </rPr>
          <t>Percent of population 65 years or older</t>
        </r>
      </text>
    </comment>
    <comment ref="F1" authorId="0" shapeId="0">
      <text>
        <r>
          <rPr>
            <sz val="8"/>
            <color indexed="81"/>
            <rFont val="Tahoma"/>
            <family val="2"/>
          </rPr>
          <t>Number of active physicians</t>
        </r>
      </text>
    </comment>
    <comment ref="G1" authorId="0" shapeId="0">
      <text>
        <r>
          <rPr>
            <sz val="8"/>
            <color indexed="81"/>
            <rFont val="Tahoma"/>
            <family val="2"/>
          </rPr>
          <t>Average number of hospital beds per day</t>
        </r>
      </text>
    </comment>
    <comment ref="H1" authorId="0" shapeId="0">
      <text>
        <r>
          <rPr>
            <sz val="8"/>
            <color indexed="81"/>
            <rFont val="Tahoma"/>
            <family val="2"/>
          </rPr>
          <t>% of adult population (25 yrs or older) who completed 12 or more years of school according to latest  Census data</t>
        </r>
      </text>
    </comment>
    <comment ref="I1" authorId="0" shapeId="0">
      <text>
        <r>
          <rPr>
            <sz val="8"/>
            <color indexed="81"/>
            <rFont val="Tahoma"/>
            <family val="2"/>
          </rPr>
          <t>Total number of persons in civilian labor force (16 yrs or older, employed or unemployed) in thousands.</t>
        </r>
      </text>
    </comment>
    <comment ref="J1" authorId="0" shapeId="0">
      <text>
        <r>
          <rPr>
            <sz val="8"/>
            <color indexed="81"/>
            <rFont val="Tahoma"/>
            <family val="2"/>
          </rPr>
          <t xml:space="preserve">Total personal income. </t>
        </r>
      </text>
    </comment>
    <comment ref="K1" authorId="0" shapeId="0">
      <text>
        <r>
          <rPr>
            <sz val="8"/>
            <color indexed="81"/>
            <rFont val="Tahoma"/>
            <family val="2"/>
          </rPr>
          <t>Total number of serious crimes including murder, rape, robbery, aggravated assault, burglary, larceny-theft, and motor vehicle theft, as reported by law enforcement agencies.</t>
        </r>
      </text>
    </comment>
    <comment ref="L1" authorId="0" shapeId="0">
      <text>
        <r>
          <rPr>
            <sz val="8"/>
            <color indexed="81"/>
            <rFont val="Tahoma"/>
            <family val="2"/>
          </rPr>
          <t>Geographical region classification, where:
1 = NE
2 = NC
3 = S
4 = W</t>
        </r>
      </text>
    </comment>
  </commentList>
</comments>
</file>

<file path=xl/comments2.xml><?xml version="1.0" encoding="utf-8"?>
<comments xmlns="http://schemas.openxmlformats.org/spreadsheetml/2006/main">
  <authors>
    <author>john.zauner</author>
  </authors>
  <commentList>
    <comment ref="A2" authorId="0" shapeId="0">
      <text>
        <r>
          <rPr>
            <b/>
            <sz val="9"/>
            <color indexed="81"/>
            <rFont val="Tahoma"/>
            <family val="2"/>
          </rPr>
          <t>Note - there are 3 spaces between Reggie and Miller</t>
        </r>
        <r>
          <rPr>
            <sz val="9"/>
            <color indexed="81"/>
            <rFont val="Tahoma"/>
            <family val="2"/>
          </rPr>
          <t xml:space="preserve">
</t>
        </r>
      </text>
    </comment>
    <comment ref="B43" authorId="0" shapeId="0">
      <text>
        <r>
          <rPr>
            <b/>
            <sz val="9"/>
            <color indexed="81"/>
            <rFont val="Tahoma"/>
            <family val="2"/>
          </rPr>
          <t>TRIM function will remove the 2 spaces on the far right of each string.</t>
        </r>
        <r>
          <rPr>
            <sz val="9"/>
            <color indexed="81"/>
            <rFont val="Tahoma"/>
            <family val="2"/>
          </rPr>
          <t xml:space="preserve">
</t>
        </r>
      </text>
    </comment>
    <comment ref="C43" authorId="0" shapeId="0">
      <text>
        <r>
          <rPr>
            <b/>
            <sz val="9"/>
            <color indexed="81"/>
            <rFont val="Tahoma"/>
            <family val="2"/>
          </rPr>
          <t>Use LEFT function to obtain product ID</t>
        </r>
        <r>
          <rPr>
            <sz val="9"/>
            <color indexed="81"/>
            <rFont val="Tahoma"/>
            <family val="2"/>
          </rPr>
          <t xml:space="preserve">
</t>
        </r>
      </text>
    </comment>
    <comment ref="D43" authorId="0" shapeId="0">
      <text>
        <r>
          <rPr>
            <b/>
            <sz val="9"/>
            <color indexed="81"/>
            <rFont val="Tahoma"/>
            <family val="2"/>
          </rPr>
          <t>Use RIGHT function to obtain product price.</t>
        </r>
        <r>
          <rPr>
            <sz val="9"/>
            <color indexed="81"/>
            <rFont val="Tahoma"/>
            <family val="2"/>
          </rPr>
          <t xml:space="preserve">
</t>
        </r>
        <r>
          <rPr>
            <b/>
            <sz val="9"/>
            <color indexed="81"/>
            <rFont val="Tahoma"/>
            <family val="2"/>
          </rPr>
          <t>Also use VALUE function to convert price text to a number.</t>
        </r>
      </text>
    </comment>
    <comment ref="E43" authorId="0" shapeId="0">
      <text>
        <r>
          <rPr>
            <b/>
            <sz val="9"/>
            <color indexed="81"/>
            <rFont val="Tahoma"/>
            <family val="2"/>
          </rPr>
          <t>Use the MID function so that you can grab characters from the middle of the string.</t>
        </r>
        <r>
          <rPr>
            <sz val="9"/>
            <color indexed="81"/>
            <rFont val="Tahoma"/>
            <family val="2"/>
          </rPr>
          <t xml:space="preserve">
</t>
        </r>
        <r>
          <rPr>
            <b/>
            <sz val="9"/>
            <color indexed="81"/>
            <rFont val="Tahoma"/>
            <family val="2"/>
          </rPr>
          <t>Start at character 14, use LEN function to determine # characters (total length - product ID &amp; price lengths)</t>
        </r>
      </text>
    </comment>
  </commentList>
</comments>
</file>

<file path=xl/comments3.xml><?xml version="1.0" encoding="utf-8"?>
<comments xmlns="http://schemas.openxmlformats.org/spreadsheetml/2006/main">
  <authors>
    <author>kim.golden</author>
  </authors>
  <commentList>
    <comment ref="C5" authorId="0" shapeId="0">
      <text>
        <r>
          <rPr>
            <b/>
            <sz val="8"/>
            <color indexed="81"/>
            <rFont val="Tahoma"/>
            <family val="2"/>
          </rPr>
          <t>kim.golden:</t>
        </r>
        <r>
          <rPr>
            <sz val="8"/>
            <color indexed="81"/>
            <rFont val="Tahoma"/>
            <family val="2"/>
          </rPr>
          <t xml:space="preserve">
in $ million</t>
        </r>
      </text>
    </comment>
    <comment ref="D5" authorId="0" shapeId="0">
      <text>
        <r>
          <rPr>
            <b/>
            <sz val="8"/>
            <color indexed="81"/>
            <rFont val="Tahoma"/>
            <family val="2"/>
          </rPr>
          <t>kim.golden:</t>
        </r>
        <r>
          <rPr>
            <sz val="8"/>
            <color indexed="81"/>
            <rFont val="Tahoma"/>
            <family val="2"/>
          </rPr>
          <t xml:space="preserve">
in $ million</t>
        </r>
      </text>
    </comment>
    <comment ref="E5" authorId="0" shapeId="0">
      <text>
        <r>
          <rPr>
            <b/>
            <sz val="8"/>
            <color indexed="81"/>
            <rFont val="Tahoma"/>
            <family val="2"/>
          </rPr>
          <t>kim.golden:</t>
        </r>
        <r>
          <rPr>
            <sz val="8"/>
            <color indexed="81"/>
            <rFont val="Tahoma"/>
            <family val="2"/>
          </rPr>
          <t xml:space="preserve">
in $ million</t>
        </r>
      </text>
    </comment>
  </commentList>
</comments>
</file>

<file path=xl/comments4.xml><?xml version="1.0" encoding="utf-8"?>
<comments xmlns="http://schemas.openxmlformats.org/spreadsheetml/2006/main">
  <authors>
    <author>kim.golden</author>
  </authors>
  <commentList>
    <comment ref="C5" authorId="0" shapeId="0">
      <text>
        <r>
          <rPr>
            <sz val="8"/>
            <color indexed="81"/>
            <rFont val="Tahoma"/>
            <family val="2"/>
          </rPr>
          <t>in $ million</t>
        </r>
      </text>
    </comment>
    <comment ref="D5" authorId="0" shapeId="0">
      <text>
        <r>
          <rPr>
            <sz val="8"/>
            <color indexed="81"/>
            <rFont val="Tahoma"/>
            <family val="2"/>
          </rPr>
          <t>in $ million</t>
        </r>
      </text>
    </comment>
    <comment ref="E5" authorId="0" shapeId="0">
      <text>
        <r>
          <rPr>
            <sz val="8"/>
            <color indexed="81"/>
            <rFont val="Tahoma"/>
            <family val="2"/>
          </rPr>
          <t>in $ million</t>
        </r>
      </text>
    </comment>
  </commentList>
</comments>
</file>

<file path=xl/comments5.xml><?xml version="1.0" encoding="utf-8"?>
<comments xmlns="http://schemas.openxmlformats.org/spreadsheetml/2006/main">
  <authors>
    <author>kim.golden</author>
  </authors>
  <commentList>
    <comment ref="D57" authorId="0" shapeId="0">
      <text>
        <r>
          <rPr>
            <sz val="8"/>
            <color indexed="81"/>
            <rFont val="Tahoma"/>
            <family val="2"/>
          </rPr>
          <t>Percent of population living in the central city or cities</t>
        </r>
      </text>
    </comment>
    <comment ref="E57" authorId="0" shapeId="0">
      <text>
        <r>
          <rPr>
            <sz val="8"/>
            <color indexed="81"/>
            <rFont val="Tahoma"/>
            <family val="2"/>
          </rPr>
          <t>% of adult population (25 yrs or older) who completed 12 or more years of school according to latest  Census data</t>
        </r>
      </text>
    </comment>
    <comment ref="F57" authorId="0" shapeId="0">
      <text>
        <r>
          <rPr>
            <sz val="8"/>
            <color indexed="81"/>
            <rFont val="Tahoma"/>
            <family val="2"/>
          </rPr>
          <t>Geographical region classification, where:
1 = NE
2 = NC
3 = S
4 = W</t>
        </r>
      </text>
    </comment>
  </commentList>
</comments>
</file>

<file path=xl/comments6.xml><?xml version="1.0" encoding="utf-8"?>
<comments xmlns="http://schemas.openxmlformats.org/spreadsheetml/2006/main">
  <authors>
    <author>kim.golden</author>
  </authors>
  <commentList>
    <comment ref="C5" authorId="0" shapeId="0">
      <text>
        <r>
          <rPr>
            <b/>
            <sz val="8"/>
            <color indexed="81"/>
            <rFont val="Tahoma"/>
            <family val="2"/>
          </rPr>
          <t>kim.golden:</t>
        </r>
        <r>
          <rPr>
            <sz val="8"/>
            <color indexed="81"/>
            <rFont val="Tahoma"/>
            <family val="2"/>
          </rPr>
          <t xml:space="preserve">
in $ million</t>
        </r>
      </text>
    </comment>
    <comment ref="D5" authorId="0" shapeId="0">
      <text>
        <r>
          <rPr>
            <b/>
            <sz val="8"/>
            <color indexed="81"/>
            <rFont val="Tahoma"/>
            <family val="2"/>
          </rPr>
          <t>kim.golden:</t>
        </r>
        <r>
          <rPr>
            <sz val="8"/>
            <color indexed="81"/>
            <rFont val="Tahoma"/>
            <family val="2"/>
          </rPr>
          <t xml:space="preserve">
in $ million</t>
        </r>
      </text>
    </comment>
    <comment ref="E5" authorId="0" shapeId="0">
      <text>
        <r>
          <rPr>
            <b/>
            <sz val="8"/>
            <color indexed="81"/>
            <rFont val="Tahoma"/>
            <family val="2"/>
          </rPr>
          <t>kim.golden:</t>
        </r>
        <r>
          <rPr>
            <sz val="8"/>
            <color indexed="81"/>
            <rFont val="Tahoma"/>
            <family val="2"/>
          </rPr>
          <t xml:space="preserve">
in $ million</t>
        </r>
      </text>
    </comment>
  </commentList>
</comments>
</file>

<file path=xl/sharedStrings.xml><?xml version="1.0" encoding="utf-8"?>
<sst xmlns="http://schemas.openxmlformats.org/spreadsheetml/2006/main" count="957" uniqueCount="576">
  <si>
    <t>id</t>
  </si>
  <si>
    <t>pcity</t>
  </si>
  <si>
    <t>phsg</t>
  </si>
  <si>
    <t>region</t>
  </si>
  <si>
    <t>A</t>
  </si>
  <si>
    <t>B</t>
  </si>
  <si>
    <t>Student</t>
  </si>
  <si>
    <t>Score</t>
  </si>
  <si>
    <t>Grade</t>
  </si>
  <si>
    <t>Lookup table</t>
  </si>
  <si>
    <t>F</t>
  </si>
  <si>
    <t>D</t>
  </si>
  <si>
    <t>C</t>
  </si>
  <si>
    <t>Lookup Table</t>
  </si>
  <si>
    <t>Order #</t>
  </si>
  <si>
    <t>Units Sold</t>
  </si>
  <si>
    <t>Total Cost</t>
  </si>
  <si>
    <t>Units</t>
  </si>
  <si>
    <t>Unit Price</t>
  </si>
  <si>
    <t>Use VLOOKUP</t>
  </si>
  <si>
    <t>Use HLOOKUP</t>
  </si>
  <si>
    <t>Function</t>
  </si>
  <si>
    <t>Famous actors and actresses</t>
  </si>
  <si>
    <t>Note: All monetary values are in $ millions.</t>
  </si>
  <si>
    <t>Name</t>
  </si>
  <si>
    <t>Gender</t>
  </si>
  <si>
    <t>DomesticGross</t>
  </si>
  <si>
    <t>ForeignGross</t>
  </si>
  <si>
    <t>Salary</t>
  </si>
  <si>
    <t>Angela Bassett</t>
  </si>
  <si>
    <t>Jessica Lange</t>
  </si>
  <si>
    <t>Winona Ryder</t>
  </si>
  <si>
    <t>Michelle Pfeiffer</t>
  </si>
  <si>
    <t>Whoopi Goldberg</t>
  </si>
  <si>
    <t>Emma Thompson</t>
  </si>
  <si>
    <t>Julia Roberts</t>
  </si>
  <si>
    <t>Sharon Stone</t>
  </si>
  <si>
    <t>Meryl Streep</t>
  </si>
  <si>
    <t>Susan Sarandon</t>
  </si>
  <si>
    <t>Nicole Kidman</t>
  </si>
  <si>
    <t>Holly Hunter</t>
  </si>
  <si>
    <t>Meg Ryan</t>
  </si>
  <si>
    <t>Andie Macdowell</t>
  </si>
  <si>
    <t>Jodie Foster</t>
  </si>
  <si>
    <t>Rene Russo</t>
  </si>
  <si>
    <t>Sandra Bullock</t>
  </si>
  <si>
    <t>Demi Moore</t>
  </si>
  <si>
    <t>Danny Glover</t>
  </si>
  <si>
    <t>M</t>
  </si>
  <si>
    <t>Billy Crystal</t>
  </si>
  <si>
    <t>Nicholas Cage</t>
  </si>
  <si>
    <t>Micheal Keaton</t>
  </si>
  <si>
    <t>Bill Murray</t>
  </si>
  <si>
    <t>Macaulay Culkin</t>
  </si>
  <si>
    <t>Richard Dreyfus</t>
  </si>
  <si>
    <t>Tim Robbins</t>
  </si>
  <si>
    <t>Wesley Snipes</t>
  </si>
  <si>
    <t>Steve Martin</t>
  </si>
  <si>
    <t>Daniel Day-Lewis</t>
  </si>
  <si>
    <t>Danny Devito</t>
  </si>
  <si>
    <t>Sean Connery</t>
  </si>
  <si>
    <t>Christian Slater</t>
  </si>
  <si>
    <t>Charlie Sheen</t>
  </si>
  <si>
    <t>Anthony Hopkins</t>
  </si>
  <si>
    <t>Kurt Russell</t>
  </si>
  <si>
    <t>AL Pacino</t>
  </si>
  <si>
    <t>Woody Harrelson</t>
  </si>
  <si>
    <t>Tommy Lee Jones</t>
  </si>
  <si>
    <t>Gene Hackman</t>
  </si>
  <si>
    <t>Kevin Bacon</t>
  </si>
  <si>
    <t>Hugh Grant</t>
  </si>
  <si>
    <t>Keanu Reeves</t>
  </si>
  <si>
    <t>Val Kilmer</t>
  </si>
  <si>
    <t>Chris O'Donnell</t>
  </si>
  <si>
    <t>Jack Nicholson</t>
  </si>
  <si>
    <t>Denzel Washington</t>
  </si>
  <si>
    <t>Richard Gere</t>
  </si>
  <si>
    <t>Kevin Costner</t>
  </si>
  <si>
    <t>JohnTravolta</t>
  </si>
  <si>
    <t>Robert De Niro</t>
  </si>
  <si>
    <t>Sly Stallone</t>
  </si>
  <si>
    <t>Tom Cruise</t>
  </si>
  <si>
    <t>Harrison Ford</t>
  </si>
  <si>
    <t>Clint Eastwood</t>
  </si>
  <si>
    <t>Mel Gibson</t>
  </si>
  <si>
    <t>Bruce Willis</t>
  </si>
  <si>
    <t>Bill Pullman</t>
  </si>
  <si>
    <t>Liam Neeson</t>
  </si>
  <si>
    <t>Samuel Jackson</t>
  </si>
  <si>
    <t>Jim Carrey</t>
  </si>
  <si>
    <t>Morgan Freeman</t>
  </si>
  <si>
    <t>Arnold Scharz</t>
  </si>
  <si>
    <t>Brad Pitt</t>
  </si>
  <si>
    <t>Michael Douglas</t>
  </si>
  <si>
    <t>Robin Williams</t>
  </si>
  <si>
    <t>Tom Hanks</t>
  </si>
  <si>
    <t>National Stock Number</t>
  </si>
  <si>
    <t>Classification</t>
  </si>
  <si>
    <t>Country Code</t>
  </si>
  <si>
    <t>NSN</t>
  </si>
  <si>
    <t>FSC</t>
  </si>
  <si>
    <t>NCB</t>
  </si>
  <si>
    <t>Item Number</t>
  </si>
  <si>
    <t>01</t>
  </si>
  <si>
    <t>0866</t>
  </si>
  <si>
    <t>00</t>
  </si>
  <si>
    <t>Length</t>
  </si>
  <si>
    <t>109501KL64457</t>
  </si>
  <si>
    <t>264001419DX02</t>
  </si>
  <si>
    <t xml:space="preserve"> </t>
  </si>
  <si>
    <t>Not 13 char</t>
  </si>
  <si>
    <t>Contains Text</t>
  </si>
  <si>
    <t>Blank</t>
  </si>
  <si>
    <t>NSN? Yes / No</t>
  </si>
  <si>
    <t>Corrected NSN</t>
  </si>
  <si>
    <t>Reggie   Miller</t>
  </si>
  <si>
    <t>Reggie</t>
  </si>
  <si>
    <t>Miller</t>
  </si>
  <si>
    <t>Description</t>
  </si>
  <si>
    <t>Example</t>
  </si>
  <si>
    <t>Result</t>
  </si>
  <si>
    <t>LEFT (text, # char)</t>
  </si>
  <si>
    <t>Returns leftmost number of characters</t>
  </si>
  <si>
    <t>Left 4</t>
  </si>
  <si>
    <t>RIGHT (text, #char)</t>
  </si>
  <si>
    <t>Returns rightmost number of characters</t>
  </si>
  <si>
    <t>Right 4</t>
  </si>
  <si>
    <t>MID (text, start #, # char)</t>
  </si>
  <si>
    <t>Returns the first k characters of string starting at a specific position</t>
  </si>
  <si>
    <t>5 characters starting at space 2</t>
  </si>
  <si>
    <t>TRIM (text)</t>
  </si>
  <si>
    <t>Removes all spaces except for single space between words</t>
  </si>
  <si>
    <t>Trim spaces</t>
  </si>
  <si>
    <t>LEN (text)</t>
  </si>
  <si>
    <t>Counts number of characters in string (including spaces)</t>
  </si>
  <si>
    <t>Number of characters</t>
  </si>
  <si>
    <t>Number of characters in trimmed result</t>
  </si>
  <si>
    <t>FIND ("string", text, start #)</t>
  </si>
  <si>
    <t>Finds the start position of string of characters 
(in quotes &amp; case sensitive) from text starting at a specific position</t>
  </si>
  <si>
    <t>Find first space</t>
  </si>
  <si>
    <t>Find first r ( case sensitive)</t>
  </si>
  <si>
    <t>SEARCH ("string", text, start #)</t>
  </si>
  <si>
    <t>Same as FIND except it is not case sensitive</t>
  </si>
  <si>
    <t>Find first r (not case sensitive)</t>
  </si>
  <si>
    <t>CONCATENATE and &amp; Functions</t>
  </si>
  <si>
    <t>Joins string sections together (must include " " if need space)</t>
  </si>
  <si>
    <t>Combining first and Last Name</t>
  </si>
  <si>
    <t>REPLACE (text,start #, # char, "string")</t>
  </si>
  <si>
    <t>Replaces certain # ofcharacters with new text</t>
  </si>
  <si>
    <t>Replace g with n</t>
  </si>
  <si>
    <t>Enter number as text</t>
  </si>
  <si>
    <t>To enter number as text, put a single quote at the start of the number</t>
  </si>
  <si>
    <t>Number 31 as text</t>
  </si>
  <si>
    <t>31</t>
  </si>
  <si>
    <t>VALUE(text)</t>
  </si>
  <si>
    <t>Converts a numeric value stored as text to a numeric value</t>
  </si>
  <si>
    <t>Convert text 31 to number 31</t>
  </si>
  <si>
    <t>Untrimmed</t>
  </si>
  <si>
    <t>Trimmed</t>
  </si>
  <si>
    <t>Product ID</t>
  </si>
  <si>
    <t>Price</t>
  </si>
  <si>
    <t>Product Description</t>
  </si>
  <si>
    <t>Different date formats</t>
  </si>
  <si>
    <t>Year</t>
  </si>
  <si>
    <t>Month</t>
  </si>
  <si>
    <t>Day</t>
  </si>
  <si>
    <t>Day of Week</t>
  </si>
  <si>
    <t>Putting date together</t>
  </si>
  <si>
    <t>Serial Number</t>
  </si>
  <si>
    <t>1/1/1900</t>
  </si>
  <si>
    <t>1/4/2003</t>
  </si>
  <si>
    <t>4-Jan-03</t>
  </si>
  <si>
    <t>January 4, 2003</t>
  </si>
  <si>
    <t>Saturday January 04, 2003</t>
  </si>
  <si>
    <t>50 workdays from start date</t>
  </si>
  <si>
    <t>50 workdays from start (don't count holidays)</t>
  </si>
  <si>
    <t>50 days from start date</t>
  </si>
  <si>
    <t>Holidays</t>
  </si>
  <si>
    <t>Today's date</t>
  </si>
  <si>
    <t>Start date</t>
  </si>
  <si>
    <t>Later date</t>
  </si>
  <si>
    <t>Workdays between (including holidays)</t>
  </si>
  <si>
    <t>Workdays between (excluding holidays)</t>
  </si>
  <si>
    <t>Total days between start and later date:</t>
  </si>
  <si>
    <t>`</t>
  </si>
  <si>
    <t>Name and Surname</t>
  </si>
  <si>
    <t xml:space="preserve">Alexander Nash </t>
  </si>
  <si>
    <t xml:space="preserve">Penelope Allan </t>
  </si>
  <si>
    <t xml:space="preserve">Brandon Ball </t>
  </si>
  <si>
    <t xml:space="preserve">Alexandra Sharp </t>
  </si>
  <si>
    <t xml:space="preserve">Isaac Fisher </t>
  </si>
  <si>
    <t xml:space="preserve">Stewart Wallace </t>
  </si>
  <si>
    <t xml:space="preserve">Oliver Hughes </t>
  </si>
  <si>
    <t xml:space="preserve">Audrey Poole </t>
  </si>
  <si>
    <t xml:space="preserve">Sonia Kylie Martin </t>
  </si>
  <si>
    <t xml:space="preserve">Frank White </t>
  </si>
  <si>
    <t xml:space="preserve">Evan Clark </t>
  </si>
  <si>
    <t xml:space="preserve">Alison Mills </t>
  </si>
  <si>
    <t xml:space="preserve">Steven Slater </t>
  </si>
  <si>
    <t xml:space="preserve">Dominic Duncan </t>
  </si>
  <si>
    <t xml:space="preserve">Benjamin Slater </t>
  </si>
  <si>
    <t xml:space="preserve">Heather Churchill </t>
  </si>
  <si>
    <t xml:space="preserve">Bernadette Tucker </t>
  </si>
  <si>
    <t xml:space="preserve">Anthony White </t>
  </si>
  <si>
    <t xml:space="preserve">Jessica Bell </t>
  </si>
  <si>
    <t xml:space="preserve">Karen Glover </t>
  </si>
  <si>
    <t xml:space="preserve">Stephen Vance </t>
  </si>
  <si>
    <t xml:space="preserve">Eric Jackson </t>
  </si>
  <si>
    <t xml:space="preserve">Victoria Wallace </t>
  </si>
  <si>
    <t xml:space="preserve">Sophie Russell </t>
  </si>
  <si>
    <t xml:space="preserve">Angela Mary Butler </t>
  </si>
  <si>
    <t xml:space="preserve">Isaac Bernadette Parr </t>
  </si>
  <si>
    <t xml:space="preserve">Rachel Sanderson </t>
  </si>
  <si>
    <t xml:space="preserve">Madeleine Morgan </t>
  </si>
  <si>
    <t xml:space="preserve">Edward Peters </t>
  </si>
  <si>
    <t xml:space="preserve">Sean Gray </t>
  </si>
  <si>
    <t xml:space="preserve">Connor Ogden </t>
  </si>
  <si>
    <t xml:space="preserve">Sonia Dowd </t>
  </si>
  <si>
    <t xml:space="preserve">Benjamin Poole </t>
  </si>
  <si>
    <t xml:space="preserve">Ella Knox </t>
  </si>
  <si>
    <t xml:space="preserve">Phil Underwood </t>
  </si>
  <si>
    <t xml:space="preserve">Melanie Springer </t>
  </si>
  <si>
    <t xml:space="preserve">Jake Churchill </t>
  </si>
  <si>
    <t xml:space="preserve">Lauren Hart </t>
  </si>
  <si>
    <t xml:space="preserve">Oliver Bailey </t>
  </si>
  <si>
    <t xml:space="preserve">Ava Mackenzie </t>
  </si>
  <si>
    <t xml:space="preserve">Theresa Bailey </t>
  </si>
  <si>
    <t xml:space="preserve">Elizabeth Sharp </t>
  </si>
  <si>
    <t xml:space="preserve">Jessica Walker </t>
  </si>
  <si>
    <t xml:space="preserve">Justin Dyer </t>
  </si>
  <si>
    <t xml:space="preserve">Caroline Blake Chapman </t>
  </si>
  <si>
    <t xml:space="preserve">Kimberly Wilkins </t>
  </si>
  <si>
    <t xml:space="preserve">Gabrielle Paterson </t>
  </si>
  <si>
    <t xml:space="preserve">Andrew Reid </t>
  </si>
  <si>
    <t xml:space="preserve">Joseph James </t>
  </si>
  <si>
    <t xml:space="preserve">Vanessa Wright </t>
  </si>
  <si>
    <t xml:space="preserve">Andrea Reid </t>
  </si>
  <si>
    <t xml:space="preserve">Sean Scott </t>
  </si>
  <si>
    <t xml:space="preserve">Leonard Walsh </t>
  </si>
  <si>
    <t xml:space="preserve">Irene Lee </t>
  </si>
  <si>
    <t xml:space="preserve">Diana Wright </t>
  </si>
  <si>
    <t xml:space="preserve">Benjamin Marshall </t>
  </si>
  <si>
    <t xml:space="preserve">Alexander Martin </t>
  </si>
  <si>
    <t xml:space="preserve">Amelia Ross </t>
  </si>
  <si>
    <t xml:space="preserve">Heather Hudson </t>
  </si>
  <si>
    <t xml:space="preserve">Justin Anthony MacDonald </t>
  </si>
  <si>
    <t xml:space="preserve">Molly Elizabeth Knox </t>
  </si>
  <si>
    <t xml:space="preserve">Gavin Powell </t>
  </si>
  <si>
    <t xml:space="preserve">Victor Lambert </t>
  </si>
  <si>
    <t xml:space="preserve">Carl Molly Clark </t>
  </si>
  <si>
    <t xml:space="preserve">Victoria Powell </t>
  </si>
  <si>
    <t xml:space="preserve">Jack Gibson </t>
  </si>
  <si>
    <t xml:space="preserve">Faith Anderson </t>
  </si>
  <si>
    <t xml:space="preserve">Neil Walsh </t>
  </si>
  <si>
    <t xml:space="preserve">Pippa Thomson </t>
  </si>
  <si>
    <t xml:space="preserve">Gavin Knox </t>
  </si>
  <si>
    <t xml:space="preserve">Katherine Howard </t>
  </si>
  <si>
    <t xml:space="preserve">Audrey Rutherford </t>
  </si>
  <si>
    <t xml:space="preserve">Austin Burgess </t>
  </si>
  <si>
    <t xml:space="preserve">Victor Mathis </t>
  </si>
  <si>
    <t xml:space="preserve">Megan Ince </t>
  </si>
  <si>
    <t xml:space="preserve">Wendy Ince </t>
  </si>
  <si>
    <t xml:space="preserve">Joseph Marshall </t>
  </si>
  <si>
    <t xml:space="preserve">Jessica Miller </t>
  </si>
  <si>
    <t xml:space="preserve">Joe Fisher </t>
  </si>
  <si>
    <t xml:space="preserve">Lauren Davidson </t>
  </si>
  <si>
    <t xml:space="preserve">Nicholas Nash </t>
  </si>
  <si>
    <t xml:space="preserve">Matt Baker </t>
  </si>
  <si>
    <t xml:space="preserve">Steven Ferguson </t>
  </si>
  <si>
    <t xml:space="preserve">Simon Hamilton </t>
  </si>
  <si>
    <t xml:space="preserve">Joshua Greene </t>
  </si>
  <si>
    <t xml:space="preserve">Felicity Parsons </t>
  </si>
  <si>
    <t xml:space="preserve">Ryan Simpson </t>
  </si>
  <si>
    <t xml:space="preserve">Kevin Pullman </t>
  </si>
  <si>
    <t xml:space="preserve">Robert Peters </t>
  </si>
  <si>
    <t xml:space="preserve">Kimberly Miller </t>
  </si>
  <si>
    <t xml:space="preserve">Karen Hill </t>
  </si>
  <si>
    <t xml:space="preserve">Jake Young </t>
  </si>
  <si>
    <t xml:space="preserve">Julian Skinner </t>
  </si>
  <si>
    <t xml:space="preserve">Connor Arnold </t>
  </si>
  <si>
    <t xml:space="preserve">Emily Marshall </t>
  </si>
  <si>
    <t xml:space="preserve">Adrian Peake </t>
  </si>
  <si>
    <t xml:space="preserve">Ruth Smith </t>
  </si>
  <si>
    <t xml:space="preserve">Joseph Knox </t>
  </si>
  <si>
    <t xml:space="preserve">Jessica Wilkins </t>
  </si>
  <si>
    <t xml:space="preserve">Joshua Morgan </t>
  </si>
  <si>
    <t xml:space="preserve">Pippa Reid </t>
  </si>
  <si>
    <t xml:space="preserve">Pippa Lyman </t>
  </si>
  <si>
    <t xml:space="preserve">Julia Mackenzie </t>
  </si>
  <si>
    <t xml:space="preserve">Richard Tucker </t>
  </si>
  <si>
    <t xml:space="preserve">Nicola Ball </t>
  </si>
  <si>
    <t xml:space="preserve">Carl Ross </t>
  </si>
  <si>
    <t xml:space="preserve">Joseph James Murray </t>
  </si>
  <si>
    <t xml:space="preserve">Jake Cameron </t>
  </si>
  <si>
    <t xml:space="preserve">Kevin Bell </t>
  </si>
  <si>
    <t xml:space="preserve">Stewart Roberts </t>
  </si>
  <si>
    <t xml:space="preserve">Megan Sanderson </t>
  </si>
  <si>
    <t xml:space="preserve">Sam Berry </t>
  </si>
  <si>
    <t xml:space="preserve">Blake Peake </t>
  </si>
  <si>
    <t xml:space="preserve">Nicola Rampling </t>
  </si>
  <si>
    <t xml:space="preserve">Jessica John Edmunds </t>
  </si>
  <si>
    <t xml:space="preserve">Kimberly Anderson </t>
  </si>
  <si>
    <t xml:space="preserve">Fiona Underwood </t>
  </si>
  <si>
    <t xml:space="preserve">Lily Butler </t>
  </si>
  <si>
    <t xml:space="preserve">Natalie Gibson </t>
  </si>
  <si>
    <t xml:space="preserve">Connor Terry </t>
  </si>
  <si>
    <t xml:space="preserve">Jennifer Graham </t>
  </si>
  <si>
    <t xml:space="preserve">Owen Wallace </t>
  </si>
  <si>
    <t xml:space="preserve">Vanessa Robertson </t>
  </si>
  <si>
    <t xml:space="preserve">Edward Forsyth </t>
  </si>
  <si>
    <t xml:space="preserve">Steven Boris Bailey </t>
  </si>
  <si>
    <t xml:space="preserve">Diana Kelly </t>
  </si>
  <si>
    <t xml:space="preserve">Alison Wilson </t>
  </si>
  <si>
    <t xml:space="preserve">Tim Ross </t>
  </si>
  <si>
    <t xml:space="preserve">Ruth Rutherford </t>
  </si>
  <si>
    <t xml:space="preserve">Gabrielle Allan </t>
  </si>
  <si>
    <t xml:space="preserve">Pippa Lambert </t>
  </si>
  <si>
    <t xml:space="preserve">Eric Fraser </t>
  </si>
  <si>
    <t xml:space="preserve">Eric Gill </t>
  </si>
  <si>
    <t xml:space="preserve">Luke Welch </t>
  </si>
  <si>
    <t xml:space="preserve">Lisa Vance </t>
  </si>
  <si>
    <t xml:space="preserve">Natalie Allan </t>
  </si>
  <si>
    <t xml:space="preserve">Edward Walker </t>
  </si>
  <si>
    <t xml:space="preserve">Frank Powell </t>
  </si>
  <si>
    <t xml:space="preserve">Michael MacDonald </t>
  </si>
  <si>
    <t xml:space="preserve">Kevin Churchill </t>
  </si>
  <si>
    <t xml:space="preserve">Hannah Graham </t>
  </si>
  <si>
    <t xml:space="preserve">Alexander Springer </t>
  </si>
  <si>
    <t xml:space="preserve">Harry Wilkins </t>
  </si>
  <si>
    <t xml:space="preserve">Adrian Natalie Turner </t>
  </si>
  <si>
    <t xml:space="preserve">Maria Nathan Nolan </t>
  </si>
  <si>
    <t xml:space="preserve">Connor Hughes </t>
  </si>
  <si>
    <t xml:space="preserve">Claire Payne </t>
  </si>
  <si>
    <t xml:space="preserve">Andrew Mitchell </t>
  </si>
  <si>
    <t xml:space="preserve">Paul Manning </t>
  </si>
  <si>
    <t xml:space="preserve">Adam McDonald </t>
  </si>
  <si>
    <t xml:space="preserve">Jack Vaughan </t>
  </si>
  <si>
    <t xml:space="preserve">Amy Bower </t>
  </si>
  <si>
    <t xml:space="preserve">Sean Coleman </t>
  </si>
  <si>
    <t xml:space="preserve">Ava Gray </t>
  </si>
  <si>
    <t xml:space="preserve">Jacob Hart </t>
  </si>
  <si>
    <t xml:space="preserve">Joshua Payne </t>
  </si>
  <si>
    <t xml:space="preserve">Alison Lambert </t>
  </si>
  <si>
    <t xml:space="preserve">Deirdre Black </t>
  </si>
  <si>
    <t xml:space="preserve">Emily Manning </t>
  </si>
  <si>
    <t xml:space="preserve">Lisa Tucker </t>
  </si>
  <si>
    <t xml:space="preserve">Sarah Taylor </t>
  </si>
  <si>
    <t xml:space="preserve">Adrian Poole </t>
  </si>
  <si>
    <t xml:space="preserve">Owen Smith </t>
  </si>
  <si>
    <t xml:space="preserve">Gavin Metcalfe </t>
  </si>
  <si>
    <t xml:space="preserve">Adam Wilkins </t>
  </si>
  <si>
    <t xml:space="preserve">Lucas Oliver </t>
  </si>
  <si>
    <t xml:space="preserve">Alexandra Reid </t>
  </si>
  <si>
    <t xml:space="preserve">Grace Vance </t>
  </si>
  <si>
    <t xml:space="preserve">Oliver Hudson </t>
  </si>
  <si>
    <t xml:space="preserve">Alan Burgess </t>
  </si>
  <si>
    <t xml:space="preserve">Caroline Thomson </t>
  </si>
  <si>
    <t xml:space="preserve">Theresa Kerr </t>
  </si>
  <si>
    <t xml:space="preserve">Alan Reid </t>
  </si>
  <si>
    <t xml:space="preserve">Pippa Lee </t>
  </si>
  <si>
    <t xml:space="preserve">Carl Grant </t>
  </si>
  <si>
    <t xml:space="preserve">Harry Nash </t>
  </si>
  <si>
    <t xml:space="preserve">Frank Knox </t>
  </si>
  <si>
    <t xml:space="preserve">Boris Hamilton </t>
  </si>
  <si>
    <t xml:space="preserve">Nicola Dyer </t>
  </si>
  <si>
    <t xml:space="preserve">Leah McDonald </t>
  </si>
  <si>
    <t xml:space="preserve">Amelia Vaughan </t>
  </si>
  <si>
    <t xml:space="preserve">Melanie Harris </t>
  </si>
  <si>
    <t xml:space="preserve">Claire Dyer </t>
  </si>
  <si>
    <t xml:space="preserve">Joe White </t>
  </si>
  <si>
    <t xml:space="preserve">Paul Ball </t>
  </si>
  <si>
    <t xml:space="preserve">Alexander Watson </t>
  </si>
  <si>
    <t xml:space="preserve">Adam Leah Walsh </t>
  </si>
  <si>
    <t xml:space="preserve">Andrew Charles McDonald </t>
  </si>
  <si>
    <t xml:space="preserve">Boris Morgan </t>
  </si>
  <si>
    <t xml:space="preserve">Sophie Johnston </t>
  </si>
  <si>
    <t xml:space="preserve">Robert Blake </t>
  </si>
  <si>
    <t xml:space="preserve">Connor Turner </t>
  </si>
  <si>
    <t xml:space="preserve">Maria Ross </t>
  </si>
  <si>
    <t xml:space="preserve">Owen Burgess </t>
  </si>
  <si>
    <t xml:space="preserve">Sebastian Ferguson </t>
  </si>
  <si>
    <t xml:space="preserve">Thomas Gray </t>
  </si>
  <si>
    <t xml:space="preserve">Audrey Fisher </t>
  </si>
  <si>
    <t xml:space="preserve">Boris Walsh </t>
  </si>
  <si>
    <t xml:space="preserve">Rebecca Mackay </t>
  </si>
  <si>
    <t xml:space="preserve">Jane Langdon </t>
  </si>
  <si>
    <t xml:space="preserve">Pippa Mathis </t>
  </si>
  <si>
    <t xml:space="preserve">Alison Mackay </t>
  </si>
  <si>
    <t xml:space="preserve">Megan Clark </t>
  </si>
  <si>
    <t xml:space="preserve">John Bower </t>
  </si>
  <si>
    <t xml:space="preserve">Dorothy Stewart </t>
  </si>
  <si>
    <t xml:space="preserve">Donna Young </t>
  </si>
  <si>
    <t xml:space="preserve">Sonia Wilson </t>
  </si>
  <si>
    <t xml:space="preserve">Harry Jones </t>
  </si>
  <si>
    <t xml:space="preserve">Samantha Parsons </t>
  </si>
  <si>
    <t xml:space="preserve">Caroline Dickens </t>
  </si>
  <si>
    <t xml:space="preserve">Anna Dickens </t>
  </si>
  <si>
    <t xml:space="preserve">Virginia Mathis </t>
  </si>
  <si>
    <t xml:space="preserve">Kevin Dowd </t>
  </si>
  <si>
    <t xml:space="preserve">Chloe Cornish </t>
  </si>
  <si>
    <t xml:space="preserve">John Abraham </t>
  </si>
  <si>
    <t xml:space="preserve">Nathan Davidson </t>
  </si>
  <si>
    <t xml:space="preserve">Gavin James </t>
  </si>
  <si>
    <t xml:space="preserve">Emily Michael Peters </t>
  </si>
  <si>
    <t xml:space="preserve">Sean Kelly </t>
  </si>
  <si>
    <t xml:space="preserve">Natalie Robertson </t>
  </si>
  <si>
    <t xml:space="preserve">Blake Ince </t>
  </si>
  <si>
    <t xml:space="preserve">Heather Mills </t>
  </si>
  <si>
    <t xml:space="preserve">Colin Anderson </t>
  </si>
  <si>
    <t xml:space="preserve">Victor Peake </t>
  </si>
  <si>
    <t xml:space="preserve">Anthony Paterson </t>
  </si>
  <si>
    <t xml:space="preserve">Wendy Powell </t>
  </si>
  <si>
    <t xml:space="preserve">Diana Chapman </t>
  </si>
  <si>
    <t xml:space="preserve">Cameron Peters </t>
  </si>
  <si>
    <t xml:space="preserve">Zoe Burgess </t>
  </si>
  <si>
    <t xml:space="preserve">Gavin Mackay </t>
  </si>
  <si>
    <t xml:space="preserve">Grace Glover </t>
  </si>
  <si>
    <t xml:space="preserve">Harry Arnold </t>
  </si>
  <si>
    <t xml:space="preserve">Natalie Austin Roberts </t>
  </si>
  <si>
    <t xml:space="preserve">Victoria Rutherford </t>
  </si>
  <si>
    <t xml:space="preserve">Jake Powell </t>
  </si>
  <si>
    <t xml:space="preserve">Megan Lambert </t>
  </si>
  <si>
    <t xml:space="preserve">Grace Bond </t>
  </si>
  <si>
    <t xml:space="preserve">Phil Fisher </t>
  </si>
  <si>
    <t xml:space="preserve">Matt Paterson </t>
  </si>
  <si>
    <t xml:space="preserve">Brian Robertson </t>
  </si>
  <si>
    <t xml:space="preserve">Andrew Parsons </t>
  </si>
  <si>
    <t xml:space="preserve">Penelope Ball </t>
  </si>
  <si>
    <t xml:space="preserve">Wendy Springer </t>
  </si>
  <si>
    <t xml:space="preserve">Dan Arnold </t>
  </si>
  <si>
    <t xml:space="preserve">Charles North </t>
  </si>
  <si>
    <t xml:space="preserve">Victoria Leah Slater </t>
  </si>
  <si>
    <t xml:space="preserve">Rose Parsons </t>
  </si>
  <si>
    <t xml:space="preserve">Evan Skinner </t>
  </si>
  <si>
    <t xml:space="preserve">Molly James </t>
  </si>
  <si>
    <t xml:space="preserve">Jacob Hamilton </t>
  </si>
  <si>
    <t xml:space="preserve">Connor Hemmings </t>
  </si>
  <si>
    <t xml:space="preserve">Nathan Coleman </t>
  </si>
  <si>
    <t xml:space="preserve">Piers Glover </t>
  </si>
  <si>
    <t xml:space="preserve">Madeleine Randall </t>
  </si>
  <si>
    <t xml:space="preserve">Leah Henderson </t>
  </si>
  <si>
    <t xml:space="preserve">Adrian Grant </t>
  </si>
  <si>
    <t xml:space="preserve">Lauren Nash </t>
  </si>
  <si>
    <t xml:space="preserve">Carl Russell </t>
  </si>
  <si>
    <t xml:space="preserve">Blake Ferguson </t>
  </si>
  <si>
    <t xml:space="preserve">Austin Glover </t>
  </si>
  <si>
    <t xml:space="preserve">Alan Duncan </t>
  </si>
  <si>
    <t xml:space="preserve">Austin Fraser </t>
  </si>
  <si>
    <t xml:space="preserve">Grace Lawrence </t>
  </si>
  <si>
    <t xml:space="preserve">William Vaughan </t>
  </si>
  <si>
    <t xml:space="preserve">Carol Clarkson </t>
  </si>
  <si>
    <t xml:space="preserve">Dylan May </t>
  </si>
  <si>
    <t xml:space="preserve">Madeleine May </t>
  </si>
  <si>
    <t xml:space="preserve">Heather Walsh </t>
  </si>
  <si>
    <t xml:space="preserve">Dan Gray </t>
  </si>
  <si>
    <t xml:space="preserve">Chloe Metcalfe </t>
  </si>
  <si>
    <t xml:space="preserve">Chloe Pullman </t>
  </si>
  <si>
    <t xml:space="preserve">Stephen Sharp </t>
  </si>
  <si>
    <t xml:space="preserve">Andrea Baker </t>
  </si>
  <si>
    <t xml:space="preserve">Ian Ince </t>
  </si>
  <si>
    <t xml:space="preserve">Alan Vance </t>
  </si>
  <si>
    <t xml:space="preserve">Rebecca Miller </t>
  </si>
  <si>
    <t xml:space="preserve">Megan Berry </t>
  </si>
  <si>
    <t xml:space="preserve">William Nolan </t>
  </si>
  <si>
    <t xml:space="preserve">Sophie James </t>
  </si>
  <si>
    <t xml:space="preserve">Karen Robertson </t>
  </si>
  <si>
    <t xml:space="preserve">Faith Kelly </t>
  </si>
  <si>
    <t xml:space="preserve">Colin Michael Manning </t>
  </si>
  <si>
    <t xml:space="preserve">Harry Parr </t>
  </si>
  <si>
    <t xml:space="preserve">Alexandra Ryan Paige </t>
  </si>
  <si>
    <t xml:space="preserve">Rebecca Allan </t>
  </si>
  <si>
    <t xml:space="preserve">Abigail Hart </t>
  </si>
  <si>
    <t xml:space="preserve">Dominic Campbell </t>
  </si>
  <si>
    <t xml:space="preserve">Wanda Scott </t>
  </si>
  <si>
    <t xml:space="preserve">Dorothy Paige </t>
  </si>
  <si>
    <t xml:space="preserve">Zoe Richard MacDonald </t>
  </si>
  <si>
    <t xml:space="preserve">Yvonne Jones </t>
  </si>
  <si>
    <t xml:space="preserve">Karen Dickens </t>
  </si>
  <si>
    <t xml:space="preserve">Jessica Quinn </t>
  </si>
  <si>
    <t xml:space="preserve">Blake Gill </t>
  </si>
  <si>
    <t xml:space="preserve">Abigail Short </t>
  </si>
  <si>
    <t xml:space="preserve">Lillian Hamilton </t>
  </si>
  <si>
    <t xml:space="preserve">Amanda Hughes </t>
  </si>
  <si>
    <t xml:space="preserve">Rachel Graham </t>
  </si>
  <si>
    <t xml:space="preserve">Melanie Ogden </t>
  </si>
  <si>
    <t xml:space="preserve">Ava Sarah Cameron </t>
  </si>
  <si>
    <t xml:space="preserve">Nicholas Lyman </t>
  </si>
  <si>
    <t xml:space="preserve">Nicola Hardacre </t>
  </si>
  <si>
    <t xml:space="preserve">Kevin Sanderson </t>
  </si>
  <si>
    <t xml:space="preserve">Stephanie Stewart </t>
  </si>
  <si>
    <t xml:space="preserve">Melanie Emma Metcalfe </t>
  </si>
  <si>
    <t xml:space="preserve">Lucas Langdon </t>
  </si>
  <si>
    <t xml:space="preserve">Irene Graham </t>
  </si>
  <si>
    <t xml:space="preserve">Kimberly Peake </t>
  </si>
  <si>
    <t xml:space="preserve">Joshua King </t>
  </si>
  <si>
    <t xml:space="preserve">Dylan Coleman </t>
  </si>
  <si>
    <t xml:space="preserve">Jack Paige </t>
  </si>
  <si>
    <t xml:space="preserve">Carl Paige </t>
  </si>
  <si>
    <t xml:space="preserve">Rebecca Blake </t>
  </si>
  <si>
    <t xml:space="preserve">Oliver John Russell </t>
  </si>
  <si>
    <t xml:space="preserve">Natalie Rutherford </t>
  </si>
  <si>
    <t xml:space="preserve">Madeleine Allan </t>
  </si>
  <si>
    <t xml:space="preserve">Tim Steven Ferguson </t>
  </si>
  <si>
    <t xml:space="preserve">Bella Murray </t>
  </si>
  <si>
    <t xml:space="preserve">Isaac King </t>
  </si>
  <si>
    <t xml:space="preserve">Jacob Campbell </t>
  </si>
  <si>
    <t xml:space="preserve">Austin Grant </t>
  </si>
  <si>
    <t xml:space="preserve">Simon Greene </t>
  </si>
  <si>
    <t xml:space="preserve">Frank Simon Graham </t>
  </si>
  <si>
    <t xml:space="preserve">Pippa Sharp </t>
  </si>
  <si>
    <t xml:space="preserve">Faith Russell </t>
  </si>
  <si>
    <t xml:space="preserve">Anthony Greene </t>
  </si>
  <si>
    <t xml:space="preserve">Kevin Short </t>
  </si>
  <si>
    <t xml:space="preserve">Alison Melanie Gill </t>
  </si>
  <si>
    <t xml:space="preserve">Sally Quinn </t>
  </si>
  <si>
    <t xml:space="preserve">Stephanie Wilkins </t>
  </si>
  <si>
    <t xml:space="preserve">Lucas Parr </t>
  </si>
  <si>
    <t xml:space="preserve">Benjamin Turner </t>
  </si>
  <si>
    <t xml:space="preserve">Colin Hudson </t>
  </si>
  <si>
    <t xml:space="preserve">Jonathan Bower </t>
  </si>
  <si>
    <t xml:space="preserve">Joanne Mitchell </t>
  </si>
  <si>
    <t xml:space="preserve">Gordon Mackenzie </t>
  </si>
  <si>
    <t xml:space="preserve">Michael Jacob Bond </t>
  </si>
  <si>
    <t xml:space="preserve">Abigail Berry </t>
  </si>
  <si>
    <t xml:space="preserve">Frank Black </t>
  </si>
  <si>
    <t xml:space="preserve">Heather Newman </t>
  </si>
  <si>
    <t xml:space="preserve">Michael Mills </t>
  </si>
  <si>
    <t xml:space="preserve">Oliver Cornish </t>
  </si>
  <si>
    <t xml:space="preserve">Simon Harry Forsyth </t>
  </si>
  <si>
    <t xml:space="preserve">Lily Powell </t>
  </si>
  <si>
    <t xml:space="preserve">Emma Avery </t>
  </si>
  <si>
    <t xml:space="preserve">Lauren McGrath </t>
  </si>
  <si>
    <t xml:space="preserve">Jonathan Katherine Terry </t>
  </si>
  <si>
    <t xml:space="preserve">Dylan Graham </t>
  </si>
  <si>
    <t xml:space="preserve">Chloe Skinner </t>
  </si>
  <si>
    <t xml:space="preserve">Claire North </t>
  </si>
  <si>
    <t xml:space="preserve">Molly Johnston </t>
  </si>
  <si>
    <t xml:space="preserve">Gordon Anderson </t>
  </si>
  <si>
    <t xml:space="preserve">Warren Springer </t>
  </si>
  <si>
    <t xml:space="preserve">Joseph Powell </t>
  </si>
  <si>
    <t xml:space="preserve">Christian Stewart </t>
  </si>
  <si>
    <t xml:space="preserve">Gabrielle Sutherland </t>
  </si>
  <si>
    <t xml:space="preserve">Anna Jackson </t>
  </si>
  <si>
    <t xml:space="preserve">Alexandra Roberts </t>
  </si>
  <si>
    <t xml:space="preserve">Piers Peter Baker </t>
  </si>
  <si>
    <t xml:space="preserve">Karen Forsyth </t>
  </si>
  <si>
    <t xml:space="preserve">Jasmine Amanda Murray </t>
  </si>
  <si>
    <t>land</t>
  </si>
  <si>
    <t>pop</t>
  </si>
  <si>
    <t>pold</t>
  </si>
  <si>
    <t>docs</t>
  </si>
  <si>
    <t>hbeds</t>
  </si>
  <si>
    <t>claborf</t>
  </si>
  <si>
    <t>income</t>
  </si>
  <si>
    <t>crime</t>
  </si>
  <si>
    <t>General</t>
  </si>
  <si>
    <t>Number</t>
  </si>
  <si>
    <t>Currency</t>
  </si>
  <si>
    <t>Accounting</t>
  </si>
  <si>
    <t>Short Date</t>
  </si>
  <si>
    <t>Long Date</t>
  </si>
  <si>
    <t>Time</t>
  </si>
  <si>
    <t>Percentage</t>
  </si>
  <si>
    <t>Original Number</t>
  </si>
  <si>
    <t>Formatted Number</t>
  </si>
  <si>
    <t>Text</t>
  </si>
  <si>
    <t>1452.5</t>
  </si>
  <si>
    <t xml:space="preserve">32592100AFES CONTROLLERPENTIUM/100,(2)1GB H 304,00  </t>
  </si>
  <si>
    <t xml:space="preserve">32592100JCP9 DESKTOP UNIT 225,00  </t>
  </si>
  <si>
    <t xml:space="preserve">325927008990 DESKTOP WINDOWS NT 4.0 SERVER 232,00  </t>
  </si>
  <si>
    <t xml:space="preserve">325926008990 DESKTOP WINDOWS NT 4.0 WKST 232,00  </t>
  </si>
  <si>
    <t xml:space="preserve">325921008990 DESKTOP, DOS OS 232,00  </t>
  </si>
  <si>
    <t xml:space="preserve">325922008990 DESKTOP, WINDOWS DESKTOP OS 232,00  </t>
  </si>
  <si>
    <t xml:space="preserve">325925008990 DESKTOP, WINDOWS NT OS 232,00  </t>
  </si>
  <si>
    <t xml:space="preserve">325930008990 MINITOWER, NO OS 232,00  </t>
  </si>
  <si>
    <t xml:space="preserve">32593000KEYY MINI TOWER 232,00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</si>
</sst>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quot;$&quot;* #,##0.00_);_(&quot;$&quot;* \(#,##0.00\);_(&quot;$&quot;* &quot;-&quot;??_);_(@_)"/>
    <numFmt numFmtId="43" formatCode="_(* #,##0.00_);_(* \(#,##0.00\);_(* &quot;-&quot;??_);_(@_)"/>
    <numFmt numFmtId="164" formatCode="&quot;$&quot;#,##0.00"/>
    <numFmt numFmtId="165" formatCode="&quot;$&quot;#,##0"/>
    <numFmt numFmtId="166" formatCode="####\-####"/>
    <numFmt numFmtId="167" formatCode="[$-409]d\-mmm\-yy;@"/>
    <numFmt numFmtId="168" formatCode="[$-409]mmmm\ d\,\ yyyy;@"/>
    <numFmt numFmtId="169" formatCode="[$-F800]dddd\,\ mmmm\ dd\,\ yyyy"/>
    <numFmt numFmtId="170" formatCode="[$-F400]h:mm:ss\ AM/PM"/>
  </numFmts>
  <fonts count="26"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ourier New"/>
      <family val="3"/>
    </font>
    <font>
      <sz val="10"/>
      <name val="Arial"/>
      <family val="2"/>
    </font>
    <font>
      <sz val="10"/>
      <color theme="1"/>
      <name val="Arial"/>
      <family val="2"/>
    </font>
    <font>
      <b/>
      <sz val="10"/>
      <name val="Courier New"/>
      <family val="3"/>
    </font>
    <font>
      <b/>
      <sz val="8"/>
      <color indexed="81"/>
      <name val="Tahoma"/>
      <family val="2"/>
    </font>
    <font>
      <sz val="8"/>
      <color indexed="81"/>
      <name val="Tahoma"/>
      <family val="2"/>
    </font>
    <font>
      <b/>
      <sz val="10"/>
      <name val="Arial"/>
      <family val="2"/>
    </font>
    <font>
      <sz val="10"/>
      <name val="Courier New"/>
      <family val="3"/>
    </font>
    <font>
      <b/>
      <sz val="18"/>
      <color theme="3"/>
      <name val="Cambria"/>
      <family val="2"/>
      <scheme val="major"/>
    </font>
    <font>
      <b/>
      <sz val="11"/>
      <color theme="1"/>
      <name val="Calibri"/>
      <family val="2"/>
      <scheme val="minor"/>
    </font>
    <font>
      <sz val="11"/>
      <color theme="0"/>
      <name val="Calibri"/>
      <family val="2"/>
      <scheme val="minor"/>
    </font>
    <font>
      <b/>
      <sz val="9"/>
      <color indexed="81"/>
      <name val="Tahoma"/>
      <family val="2"/>
    </font>
    <font>
      <sz val="9"/>
      <color indexed="81"/>
      <name val="Tahoma"/>
      <family val="2"/>
    </font>
    <font>
      <u/>
      <sz val="10"/>
      <color indexed="12"/>
      <name val="Arial"/>
      <family val="2"/>
    </font>
    <font>
      <b/>
      <sz val="10"/>
      <color theme="1"/>
      <name val="Arial"/>
      <family val="2"/>
    </font>
    <font>
      <sz val="10"/>
      <name val="Arial"/>
      <family val="2"/>
      <charset val="162"/>
    </font>
    <font>
      <sz val="10"/>
      <name val="Times New Roman"/>
      <family val="1"/>
    </font>
    <font>
      <sz val="10"/>
      <name val="MS Sans Serif"/>
      <family val="2"/>
    </font>
    <font>
      <u/>
      <sz val="11"/>
      <color theme="10"/>
      <name val="Calibri"/>
      <family val="2"/>
    </font>
    <font>
      <b/>
      <sz val="8"/>
      <color rgb="FF252525"/>
      <name val="Arial"/>
      <family val="2"/>
    </font>
    <font>
      <u/>
      <sz val="10"/>
      <name val="Arial"/>
      <family val="2"/>
    </font>
  </fonts>
  <fills count="30">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theme="0" tint="-0.14996795556505021"/>
        <bgColor indexed="64"/>
      </patternFill>
    </fill>
    <fill>
      <patternFill patternType="solid">
        <fgColor rgb="FF92D05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tint="0.39997558519241921"/>
        <bgColor theme="4" tint="0.39997558519241921"/>
      </patternFill>
    </fill>
    <fill>
      <patternFill patternType="solid">
        <fgColor theme="5" tint="0.79998168889431442"/>
        <bgColor theme="5" tint="0.79998168889431442"/>
      </patternFill>
    </fill>
    <fill>
      <patternFill patternType="solid">
        <fgColor theme="5" tint="0.59999389629810485"/>
        <bgColor theme="5" tint="0.59999389629810485"/>
      </patternFill>
    </fill>
    <fill>
      <patternFill patternType="solid">
        <fgColor theme="5" tint="0.39997558519241921"/>
        <bgColor theme="5" tint="0.39997558519241921"/>
      </patternFill>
    </fill>
    <fill>
      <patternFill patternType="solid">
        <fgColor theme="6" tint="0.79998168889431442"/>
        <bgColor theme="6" tint="0.79998168889431442"/>
      </patternFill>
    </fill>
    <fill>
      <patternFill patternType="solid">
        <fgColor theme="6" tint="0.59999389629810485"/>
        <bgColor theme="6" tint="0.59999389629810485"/>
      </patternFill>
    </fill>
    <fill>
      <patternFill patternType="solid">
        <fgColor theme="6" tint="0.39997558519241921"/>
        <bgColor theme="6" tint="0.39997558519241921"/>
      </patternFill>
    </fill>
    <fill>
      <patternFill patternType="solid">
        <fgColor theme="7" tint="0.79998168889431442"/>
        <bgColor theme="7" tint="0.79998168889431442"/>
      </patternFill>
    </fill>
    <fill>
      <patternFill patternType="solid">
        <fgColor theme="7" tint="0.59999389629810485"/>
        <bgColor theme="7" tint="0.59999389629810485"/>
      </patternFill>
    </fill>
    <fill>
      <patternFill patternType="solid">
        <fgColor theme="7" tint="0.39997558519241921"/>
        <bgColor theme="7" tint="0.39997558519241921"/>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8" tint="0.39997558519241921"/>
        <bgColor theme="8" tint="0.39997558519241921"/>
      </patternFill>
    </fill>
    <fill>
      <patternFill patternType="solid">
        <fgColor theme="9" tint="0.79998168889431442"/>
        <bgColor theme="9" tint="0.79998168889431442"/>
      </patternFill>
    </fill>
    <fill>
      <patternFill patternType="solid">
        <fgColor theme="9" tint="0.59999389629810485"/>
        <bgColor theme="9" tint="0.59999389629810485"/>
      </patternFill>
    </fill>
    <fill>
      <patternFill patternType="solid">
        <fgColor theme="9" tint="0.39997558519241921"/>
        <bgColor theme="9" tint="0.39997558519241921"/>
      </patternFill>
    </fill>
    <fill>
      <patternFill patternType="lightUp">
        <fgColor theme="0"/>
        <bgColor theme="4" tint="0.19998779259620961"/>
      </patternFill>
    </fill>
    <fill>
      <patternFill patternType="lightUp">
        <fgColor theme="0"/>
        <bgColor theme="5" tint="0.19998779259620961"/>
      </patternFill>
    </fill>
    <fill>
      <patternFill patternType="lightUp">
        <fgColor theme="0"/>
        <bgColor theme="6" tint="0.19998779259620961"/>
      </patternFill>
    </fill>
    <fill>
      <patternFill patternType="solid">
        <fgColor theme="0" tint="-0.14999847407452621"/>
        <bgColor indexed="64"/>
      </patternFill>
    </fill>
    <fill>
      <patternFill patternType="solid">
        <fgColor theme="6" tint="0.39997558519241921"/>
        <bgColor indexed="64"/>
      </patternFill>
    </fill>
    <fill>
      <patternFill patternType="solid">
        <fgColor rgb="FFFFFF00"/>
        <bgColor indexed="64"/>
      </patternFill>
    </fill>
  </fills>
  <borders count="3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18"/>
      </left>
      <right/>
      <top style="medium">
        <color indexed="18"/>
      </top>
      <bottom/>
      <diagonal/>
    </border>
    <border>
      <left/>
      <right style="medium">
        <color indexed="18"/>
      </right>
      <top style="medium">
        <color indexed="18"/>
      </top>
      <bottom/>
      <diagonal/>
    </border>
    <border>
      <left style="medium">
        <color indexed="18"/>
      </left>
      <right/>
      <top/>
      <bottom/>
      <diagonal/>
    </border>
    <border>
      <left/>
      <right style="medium">
        <color indexed="18"/>
      </right>
      <top/>
      <bottom/>
      <diagonal/>
    </border>
    <border>
      <left style="medium">
        <color indexed="18"/>
      </left>
      <right/>
      <top/>
      <bottom style="medium">
        <color indexed="18"/>
      </bottom>
      <diagonal/>
    </border>
    <border>
      <left/>
      <right style="medium">
        <color indexed="18"/>
      </right>
      <top/>
      <bottom style="medium">
        <color indexed="18"/>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16"/>
      </left>
      <right style="medium">
        <color indexed="16"/>
      </right>
      <top style="medium">
        <color indexed="16"/>
      </top>
      <bottom/>
      <diagonal/>
    </border>
    <border>
      <left style="medium">
        <color indexed="16"/>
      </left>
      <right style="medium">
        <color indexed="16"/>
      </right>
      <top/>
      <bottom/>
      <diagonal/>
    </border>
    <border>
      <left style="medium">
        <color indexed="16"/>
      </left>
      <right style="medium">
        <color indexed="16"/>
      </right>
      <top/>
      <bottom style="medium">
        <color indexed="16"/>
      </bottom>
      <diagonal/>
    </border>
    <border>
      <left style="thin">
        <color indexed="64"/>
      </left>
      <right style="thin">
        <color indexed="64"/>
      </right>
      <top style="thin">
        <color indexed="64"/>
      </top>
      <bottom style="thin">
        <color indexed="64"/>
      </bottom>
      <diagonal/>
    </border>
    <border>
      <left style="thick">
        <color rgb="FF002060"/>
      </left>
      <right/>
      <top style="thick">
        <color rgb="FF002060"/>
      </top>
      <bottom/>
      <diagonal/>
    </border>
    <border>
      <left/>
      <right/>
      <top style="thick">
        <color rgb="FF002060"/>
      </top>
      <bottom/>
      <diagonal/>
    </border>
    <border>
      <left/>
      <right style="thick">
        <color rgb="FF002060"/>
      </right>
      <top style="thick">
        <color rgb="FF002060"/>
      </top>
      <bottom/>
      <diagonal/>
    </border>
    <border>
      <left style="thick">
        <color rgb="FF002060"/>
      </left>
      <right/>
      <top/>
      <bottom style="thick">
        <color rgb="FF002060"/>
      </bottom>
      <diagonal/>
    </border>
    <border>
      <left/>
      <right/>
      <top/>
      <bottom style="thick">
        <color rgb="FF002060"/>
      </bottom>
      <diagonal/>
    </border>
    <border>
      <left/>
      <right style="thick">
        <color rgb="FF002060"/>
      </right>
      <top/>
      <bottom style="thick">
        <color rgb="FF00206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9">
    <xf numFmtId="0" fontId="0" fillId="0" borderId="0"/>
    <xf numFmtId="0" fontId="5" fillId="0" borderId="0"/>
    <xf numFmtId="9" fontId="12" fillId="0" borderId="0" applyFont="0" applyFill="0" applyBorder="0" applyAlignment="0" applyProtection="0"/>
    <xf numFmtId="43" fontId="12" fillId="0" borderId="0" applyFont="0" applyFill="0" applyBorder="0" applyAlignment="0" applyProtection="0"/>
    <xf numFmtId="0" fontId="7" fillId="0" borderId="0"/>
    <xf numFmtId="43" fontId="5" fillId="0" borderId="0" applyFont="0" applyFill="0" applyBorder="0" applyAlignment="0" applyProtection="0"/>
    <xf numFmtId="0" fontId="6" fillId="0" borderId="0"/>
    <xf numFmtId="0" fontId="4" fillId="6" borderId="0" applyNumberFormat="0" applyBorder="0" applyAlignment="0" applyProtection="0"/>
    <xf numFmtId="0" fontId="4" fillId="7" borderId="0" applyNumberFormat="0" applyBorder="0" applyAlignment="0" applyProtection="0"/>
    <xf numFmtId="0" fontId="15"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5"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15"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15"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15"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15"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3" fillId="0" borderId="0" applyNumberFormat="0" applyFill="0" applyBorder="0" applyAlignment="0" applyProtection="0"/>
    <xf numFmtId="0" fontId="18" fillId="0" borderId="0" applyNumberFormat="0" applyFill="0" applyBorder="0" applyAlignment="0" applyProtection="0">
      <alignment vertical="top"/>
      <protection locked="0"/>
    </xf>
    <xf numFmtId="0" fontId="3" fillId="0" borderId="0"/>
    <xf numFmtId="44" fontId="6" fillId="0" borderId="0" applyFont="0" applyFill="0" applyBorder="0" applyAlignment="0" applyProtection="0"/>
    <xf numFmtId="0" fontId="20" fillId="0" borderId="0"/>
    <xf numFmtId="0" fontId="21" fillId="0" borderId="0"/>
    <xf numFmtId="0" fontId="22" fillId="0" borderId="0"/>
    <xf numFmtId="0" fontId="2" fillId="0" borderId="0"/>
    <xf numFmtId="0" fontId="23" fillId="0" borderId="0" applyNumberFormat="0" applyFill="0" applyBorder="0" applyAlignment="0" applyProtection="0">
      <alignment vertical="top"/>
      <protection locked="0"/>
    </xf>
    <xf numFmtId="44" fontId="7" fillId="0" borderId="0" applyFont="0" applyFill="0" applyBorder="0" applyAlignment="0" applyProtection="0"/>
    <xf numFmtId="0" fontId="1" fillId="0" borderId="0"/>
  </cellStyleXfs>
  <cellXfs count="146">
    <xf numFmtId="0" fontId="0" fillId="0" borderId="0" xfId="0"/>
    <xf numFmtId="0" fontId="11" fillId="0" borderId="0" xfId="1" applyFont="1" applyAlignment="1">
      <alignment horizontal="center"/>
    </xf>
    <xf numFmtId="0" fontId="6" fillId="0" borderId="0" xfId="1" applyFont="1"/>
    <xf numFmtId="0" fontId="6" fillId="0" borderId="0" xfId="1" applyFont="1" applyAlignment="1">
      <alignment horizontal="center"/>
    </xf>
    <xf numFmtId="0" fontId="11" fillId="0" borderId="0" xfId="1" applyFont="1"/>
    <xf numFmtId="0" fontId="6" fillId="0" borderId="0" xfId="1" applyFont="1" applyBorder="1"/>
    <xf numFmtId="0" fontId="6" fillId="0" borderId="0" xfId="1" applyFont="1" applyFill="1" applyBorder="1" applyAlignment="1">
      <alignment horizontal="center"/>
    </xf>
    <xf numFmtId="0" fontId="6" fillId="0" borderId="0" xfId="1" applyFont="1" applyFill="1" applyBorder="1"/>
    <xf numFmtId="0" fontId="11" fillId="0" borderId="0" xfId="1" applyFont="1" applyAlignment="1">
      <alignment horizontal="center" wrapText="1"/>
    </xf>
    <xf numFmtId="0" fontId="11" fillId="3" borderId="7" xfId="1" applyFont="1" applyFill="1" applyBorder="1" applyAlignment="1">
      <alignment horizontal="center"/>
    </xf>
    <xf numFmtId="0" fontId="11" fillId="3" borderId="9" xfId="1" applyFont="1" applyFill="1" applyBorder="1" applyAlignment="1">
      <alignment horizontal="center"/>
    </xf>
    <xf numFmtId="0" fontId="11" fillId="0" borderId="15" xfId="1" applyFont="1" applyBorder="1" applyAlignment="1">
      <alignment horizontal="center"/>
    </xf>
    <xf numFmtId="0" fontId="11" fillId="3" borderId="6" xfId="1" applyFont="1" applyFill="1" applyBorder="1" applyAlignment="1">
      <alignment horizontal="center"/>
    </xf>
    <xf numFmtId="0" fontId="11" fillId="3" borderId="8" xfId="1" applyFont="1" applyFill="1" applyBorder="1" applyAlignment="1">
      <alignment horizontal="center"/>
    </xf>
    <xf numFmtId="0" fontId="11" fillId="0" borderId="10" xfId="1" applyFont="1" applyBorder="1" applyAlignment="1">
      <alignment horizontal="center"/>
    </xf>
    <xf numFmtId="0" fontId="11" fillId="4" borderId="16" xfId="1" applyFont="1" applyFill="1" applyBorder="1" applyAlignment="1">
      <alignment horizontal="center"/>
    </xf>
    <xf numFmtId="0" fontId="11" fillId="4" borderId="17" xfId="1" applyFont="1" applyFill="1" applyBorder="1" applyAlignment="1">
      <alignment horizontal="center"/>
    </xf>
    <xf numFmtId="0" fontId="11" fillId="4" borderId="18" xfId="1" applyFont="1" applyFill="1" applyBorder="1" applyAlignment="1">
      <alignment horizontal="center"/>
    </xf>
    <xf numFmtId="0" fontId="11" fillId="4" borderId="19" xfId="1" applyFont="1" applyFill="1" applyBorder="1" applyAlignment="1">
      <alignment horizontal="center"/>
    </xf>
    <xf numFmtId="0" fontId="11" fillId="4" borderId="20" xfId="1" applyFont="1" applyFill="1" applyBorder="1" applyAlignment="1">
      <alignment horizontal="center"/>
    </xf>
    <xf numFmtId="0" fontId="11" fillId="4" borderId="21" xfId="1" applyFont="1" applyFill="1" applyBorder="1" applyAlignment="1">
      <alignment horizontal="center"/>
    </xf>
    <xf numFmtId="0" fontId="6" fillId="0" borderId="12" xfId="1" applyFont="1" applyBorder="1" applyAlignment="1">
      <alignment horizontal="center"/>
    </xf>
    <xf numFmtId="0" fontId="6" fillId="0" borderId="13" xfId="1" applyFont="1" applyBorder="1" applyAlignment="1">
      <alignment horizontal="center"/>
    </xf>
    <xf numFmtId="0" fontId="6" fillId="0" borderId="14" xfId="1" applyFont="1" applyBorder="1" applyAlignment="1">
      <alignment horizontal="center"/>
    </xf>
    <xf numFmtId="0" fontId="11" fillId="0" borderId="11" xfId="1" applyFont="1" applyBorder="1" applyAlignment="1">
      <alignment horizontal="center"/>
    </xf>
    <xf numFmtId="0" fontId="11" fillId="0" borderId="11" xfId="1" applyFont="1" applyBorder="1" applyAlignment="1">
      <alignment horizontal="center" wrapText="1"/>
    </xf>
    <xf numFmtId="165" fontId="6" fillId="0" borderId="12" xfId="1" applyNumberFormat="1" applyFont="1" applyBorder="1" applyAlignment="1">
      <alignment horizontal="center"/>
    </xf>
    <xf numFmtId="0" fontId="6" fillId="3" borderId="4" xfId="1" applyFont="1" applyFill="1" applyBorder="1" applyAlignment="1">
      <alignment horizontal="center"/>
    </xf>
    <xf numFmtId="164" fontId="6" fillId="3" borderId="5" xfId="1" applyNumberFormat="1" applyFont="1" applyFill="1" applyBorder="1" applyAlignment="1">
      <alignment horizontal="center"/>
    </xf>
    <xf numFmtId="165" fontId="6" fillId="0" borderId="13" xfId="1" applyNumberFormat="1" applyFont="1" applyBorder="1" applyAlignment="1">
      <alignment horizontal="center"/>
    </xf>
    <xf numFmtId="0" fontId="6" fillId="3" borderId="6" xfId="1" applyFont="1" applyFill="1" applyBorder="1" applyAlignment="1">
      <alignment horizontal="center"/>
    </xf>
    <xf numFmtId="164" fontId="6" fillId="3" borderId="7" xfId="1" applyNumberFormat="1" applyFont="1" applyFill="1" applyBorder="1" applyAlignment="1">
      <alignment horizontal="center"/>
    </xf>
    <xf numFmtId="0" fontId="6" fillId="3" borderId="8" xfId="1" applyFont="1" applyFill="1" applyBorder="1" applyAlignment="1">
      <alignment horizontal="center"/>
    </xf>
    <xf numFmtId="164" fontId="6" fillId="3" borderId="9" xfId="1" applyNumberFormat="1" applyFont="1" applyFill="1" applyBorder="1" applyAlignment="1">
      <alignment horizontal="center"/>
    </xf>
    <xf numFmtId="165" fontId="6" fillId="0" borderId="14" xfId="1" applyNumberFormat="1" applyFont="1" applyBorder="1" applyAlignment="1">
      <alignment horizontal="center"/>
    </xf>
    <xf numFmtId="165" fontId="6" fillId="0" borderId="0" xfId="1" applyNumberFormat="1" applyFont="1" applyBorder="1" applyAlignment="1">
      <alignment horizontal="center"/>
    </xf>
    <xf numFmtId="0" fontId="6" fillId="0" borderId="0" xfId="1" applyFont="1" applyAlignment="1">
      <alignment horizontal="center" vertical="top"/>
    </xf>
    <xf numFmtId="165" fontId="6" fillId="0" borderId="13" xfId="1" applyNumberFormat="1" applyFont="1" applyBorder="1" applyAlignment="1">
      <alignment horizontal="center" vertical="top"/>
    </xf>
    <xf numFmtId="0" fontId="6" fillId="0" borderId="0" xfId="1" applyFont="1" applyAlignment="1">
      <alignment vertical="top"/>
    </xf>
    <xf numFmtId="0" fontId="6" fillId="0" borderId="0" xfId="1" applyFont="1" applyAlignment="1"/>
    <xf numFmtId="0" fontId="11" fillId="0" borderId="0" xfId="1" applyFont="1" applyFill="1" applyBorder="1" applyAlignment="1">
      <alignment horizontal="center"/>
    </xf>
    <xf numFmtId="0" fontId="6" fillId="0" borderId="0" xfId="1" applyFont="1" applyFill="1" applyBorder="1" applyAlignment="1"/>
    <xf numFmtId="0" fontId="6" fillId="0" borderId="0" xfId="1" applyFont="1" applyFill="1" applyBorder="1" applyAlignment="1">
      <alignment horizontal="center" vertical="top"/>
    </xf>
    <xf numFmtId="165" fontId="6" fillId="0" borderId="0" xfId="1" applyNumberFormat="1" applyFont="1" applyFill="1" applyBorder="1" applyAlignment="1">
      <alignment horizontal="center" vertical="top"/>
    </xf>
    <xf numFmtId="0" fontId="6" fillId="0" borderId="0" xfId="1" applyFont="1" applyFill="1" applyBorder="1" applyAlignment="1">
      <alignment vertical="top"/>
    </xf>
    <xf numFmtId="0" fontId="11" fillId="0" borderId="0" xfId="1" applyFont="1" applyFill="1" applyBorder="1" applyAlignment="1">
      <alignment horizontal="center" vertical="top"/>
    </xf>
    <xf numFmtId="165" fontId="6" fillId="0" borderId="0" xfId="1" applyNumberFormat="1" applyFont="1" applyFill="1" applyBorder="1" applyAlignment="1">
      <alignment horizontal="center"/>
    </xf>
    <xf numFmtId="164" fontId="11" fillId="0" borderId="0" xfId="1" applyNumberFormat="1" applyFont="1" applyFill="1" applyBorder="1" applyAlignment="1">
      <alignment horizontal="center"/>
    </xf>
    <xf numFmtId="2" fontId="8" fillId="2" borderId="23" xfId="1" applyNumberFormat="1" applyFont="1" applyFill="1" applyBorder="1" applyAlignment="1">
      <alignment horizontal="center"/>
    </xf>
    <xf numFmtId="1" fontId="8" fillId="2" borderId="24" xfId="1" applyNumberFormat="1" applyFont="1" applyFill="1" applyBorder="1" applyAlignment="1">
      <alignment horizontal="center"/>
    </xf>
    <xf numFmtId="2" fontId="8" fillId="2" borderId="22" xfId="1" applyNumberFormat="1" applyFont="1" applyFill="1" applyBorder="1" applyAlignment="1">
      <alignment horizontal="center"/>
    </xf>
    <xf numFmtId="0" fontId="6" fillId="0" borderId="25" xfId="1" applyFont="1" applyBorder="1" applyAlignment="1">
      <alignment horizontal="center" vertical="center"/>
    </xf>
    <xf numFmtId="0" fontId="6" fillId="0" borderId="15" xfId="1" applyFont="1" applyBorder="1" applyAlignment="1">
      <alignment horizontal="center" vertical="center"/>
    </xf>
    <xf numFmtId="0" fontId="6" fillId="0" borderId="26" xfId="1" applyFont="1" applyBorder="1" applyAlignment="1">
      <alignment horizontal="center" vertical="center"/>
    </xf>
    <xf numFmtId="0" fontId="6" fillId="0" borderId="27" xfId="1" applyFont="1" applyBorder="1" applyAlignment="1">
      <alignment horizontal="center" vertical="center"/>
    </xf>
    <xf numFmtId="0" fontId="6" fillId="0" borderId="28" xfId="1" applyFont="1" applyBorder="1" applyAlignment="1">
      <alignment horizontal="center" vertical="center"/>
    </xf>
    <xf numFmtId="0" fontId="6" fillId="0" borderId="29" xfId="1" applyFont="1" applyBorder="1" applyAlignment="1">
      <alignment horizontal="center" vertical="center"/>
    </xf>
    <xf numFmtId="0" fontId="6" fillId="0" borderId="0" xfId="6"/>
    <xf numFmtId="0" fontId="6" fillId="0" borderId="0" xfId="6" applyAlignment="1">
      <alignment horizontal="left"/>
    </xf>
    <xf numFmtId="0" fontId="11" fillId="0" borderId="0" xfId="6" applyFont="1" applyAlignment="1">
      <alignment horizontal="left"/>
    </xf>
    <xf numFmtId="0" fontId="18" fillId="0" borderId="0" xfId="29" applyAlignment="1" applyProtection="1"/>
    <xf numFmtId="0" fontId="6" fillId="0" borderId="0" xfId="6" applyBorder="1" applyAlignment="1">
      <alignment horizontal="left"/>
    </xf>
    <xf numFmtId="0" fontId="6" fillId="0" borderId="0" xfId="6" applyBorder="1" applyAlignment="1">
      <alignment horizontal="right"/>
    </xf>
    <xf numFmtId="0" fontId="6" fillId="0" borderId="0" xfId="6" applyBorder="1" applyAlignment="1">
      <alignment horizontal="right" wrapText="1"/>
    </xf>
    <xf numFmtId="0" fontId="6" fillId="0" borderId="0" xfId="6" applyFill="1" applyBorder="1" applyAlignment="1">
      <alignment horizontal="left"/>
    </xf>
    <xf numFmtId="0" fontId="6" fillId="0" borderId="0" xfId="6" applyBorder="1"/>
    <xf numFmtId="0" fontId="6" fillId="0" borderId="0" xfId="6" applyNumberFormat="1"/>
    <xf numFmtId="10" fontId="6" fillId="0" borderId="0" xfId="6" applyNumberFormat="1"/>
    <xf numFmtId="0" fontId="24" fillId="0" borderId="0" xfId="0" applyFont="1" applyAlignment="1">
      <alignment horizontal="center"/>
    </xf>
    <xf numFmtId="1" fontId="6" fillId="0" borderId="0" xfId="1" applyNumberFormat="1" applyFont="1" applyAlignment="1">
      <alignment horizontal="center"/>
    </xf>
    <xf numFmtId="0" fontId="6" fillId="27" borderId="0" xfId="1" applyFont="1" applyFill="1" applyAlignment="1">
      <alignment horizontal="center"/>
    </xf>
    <xf numFmtId="49" fontId="6" fillId="0" borderId="0" xfId="1" applyNumberFormat="1" applyFont="1"/>
    <xf numFmtId="0" fontId="6" fillId="5" borderId="0" xfId="6" applyFill="1"/>
    <xf numFmtId="0" fontId="6" fillId="5" borderId="0" xfId="6" applyFont="1" applyFill="1"/>
    <xf numFmtId="0" fontId="6" fillId="0" borderId="0" xfId="6" applyFill="1"/>
    <xf numFmtId="0" fontId="25" fillId="27" borderId="0" xfId="6" applyFont="1" applyFill="1" applyAlignment="1">
      <alignment horizontal="left"/>
    </xf>
    <xf numFmtId="0" fontId="25" fillId="27" borderId="0" xfId="6" applyFont="1" applyFill="1"/>
    <xf numFmtId="0" fontId="6" fillId="0" borderId="0" xfId="6" applyFont="1" applyAlignment="1">
      <alignment horizontal="left"/>
    </xf>
    <xf numFmtId="0" fontId="6" fillId="0" borderId="0" xfId="6" applyFont="1"/>
    <xf numFmtId="0" fontId="6" fillId="0" borderId="0" xfId="6" applyAlignment="1">
      <alignment horizontal="left" vertical="center"/>
    </xf>
    <xf numFmtId="0" fontId="6" fillId="0" borderId="0" xfId="6" applyFont="1" applyAlignment="1">
      <alignment vertical="center"/>
    </xf>
    <xf numFmtId="0" fontId="6" fillId="0" borderId="0" xfId="6" applyAlignment="1">
      <alignment vertical="center"/>
    </xf>
    <xf numFmtId="0" fontId="6" fillId="0" borderId="0" xfId="6" quotePrefix="1" applyFont="1"/>
    <xf numFmtId="11" fontId="6" fillId="0" borderId="0" xfId="6" quotePrefix="1" applyNumberFormat="1" applyFont="1"/>
    <xf numFmtId="0" fontId="11" fillId="0" borderId="0" xfId="1" applyFont="1" applyAlignment="1">
      <alignment horizontal="right"/>
    </xf>
    <xf numFmtId="0" fontId="11" fillId="27" borderId="0" xfId="1" applyFont="1" applyFill="1"/>
    <xf numFmtId="166" fontId="11" fillId="0" borderId="0" xfId="1" applyNumberFormat="1" applyFont="1"/>
    <xf numFmtId="164" fontId="11" fillId="0" borderId="0" xfId="37" applyNumberFormat="1" applyFont="1"/>
    <xf numFmtId="2" fontId="6" fillId="0" borderId="0" xfId="6" applyNumberFormat="1"/>
    <xf numFmtId="0" fontId="11" fillId="27" borderId="0" xfId="6" applyFont="1" applyFill="1" applyAlignment="1">
      <alignment horizontal="right"/>
    </xf>
    <xf numFmtId="0" fontId="11" fillId="27" borderId="0" xfId="6" applyFont="1" applyFill="1" applyAlignment="1">
      <alignment horizontal="right" wrapText="1"/>
    </xf>
    <xf numFmtId="0" fontId="6" fillId="0" borderId="0" xfId="6" applyAlignment="1">
      <alignment wrapText="1"/>
    </xf>
    <xf numFmtId="14" fontId="6" fillId="0" borderId="0" xfId="6" quotePrefix="1" applyNumberFormat="1"/>
    <xf numFmtId="14" fontId="6" fillId="0" borderId="0" xfId="6" applyNumberFormat="1"/>
    <xf numFmtId="0" fontId="6" fillId="28" borderId="0" xfId="6" applyFill="1"/>
    <xf numFmtId="167" fontId="6" fillId="28" borderId="0" xfId="6" applyNumberFormat="1" applyFill="1"/>
    <xf numFmtId="14" fontId="6" fillId="0" borderId="0" xfId="6" quotePrefix="1" applyNumberFormat="1" applyFont="1"/>
    <xf numFmtId="0" fontId="6" fillId="28" borderId="0" xfId="6" applyNumberFormat="1" applyFill="1"/>
    <xf numFmtId="15" fontId="6" fillId="0" borderId="0" xfId="6" quotePrefix="1" applyNumberFormat="1"/>
    <xf numFmtId="15" fontId="6" fillId="0" borderId="0" xfId="6" applyNumberFormat="1"/>
    <xf numFmtId="15" fontId="6" fillId="0" borderId="0" xfId="6" quotePrefix="1" applyNumberFormat="1" applyFont="1"/>
    <xf numFmtId="168" fontId="6" fillId="0" borderId="0" xfId="6" quotePrefix="1" applyNumberFormat="1"/>
    <xf numFmtId="168" fontId="6" fillId="0" borderId="0" xfId="6" applyNumberFormat="1"/>
    <xf numFmtId="168" fontId="6" fillId="0" borderId="0" xfId="6" quotePrefix="1" applyNumberFormat="1" applyFont="1"/>
    <xf numFmtId="169" fontId="6" fillId="0" borderId="0" xfId="6" quotePrefix="1" applyNumberFormat="1"/>
    <xf numFmtId="169" fontId="6" fillId="0" borderId="0" xfId="6" applyNumberFormat="1"/>
    <xf numFmtId="169" fontId="6" fillId="0" borderId="0" xfId="6" quotePrefix="1" applyNumberFormat="1" applyFont="1"/>
    <xf numFmtId="14" fontId="6" fillId="28" borderId="0" xfId="6" applyNumberFormat="1" applyFill="1"/>
    <xf numFmtId="14" fontId="6" fillId="28" borderId="0" xfId="6" applyNumberFormat="1" applyFill="1" applyAlignment="1"/>
    <xf numFmtId="0" fontId="6" fillId="0" borderId="0" xfId="6" applyFont="1" applyAlignment="1">
      <alignment wrapText="1"/>
    </xf>
    <xf numFmtId="14" fontId="6" fillId="0" borderId="0" xfId="6" applyNumberFormat="1" applyFont="1"/>
    <xf numFmtId="0" fontId="6" fillId="0" borderId="0" xfId="6" applyFont="1" applyAlignment="1">
      <alignment horizontal="right"/>
    </xf>
    <xf numFmtId="0" fontId="19" fillId="29" borderId="15" xfId="0" applyFont="1" applyFill="1" applyBorder="1"/>
    <xf numFmtId="0" fontId="0" fillId="0" borderId="15" xfId="0" applyBorder="1"/>
    <xf numFmtId="1" fontId="11" fillId="0" borderId="0" xfId="1" applyNumberFormat="1" applyFont="1" applyFill="1"/>
    <xf numFmtId="2" fontId="11" fillId="0" borderId="0" xfId="1" applyNumberFormat="1" applyFont="1" applyFill="1"/>
    <xf numFmtId="1" fontId="11" fillId="0" borderId="0" xfId="1" applyNumberFormat="1" applyFont="1" applyFill="1" applyAlignment="1">
      <alignment horizontal="center"/>
    </xf>
    <xf numFmtId="0" fontId="8" fillId="0" borderId="0" xfId="1" applyFont="1" applyFill="1"/>
    <xf numFmtId="1" fontId="6" fillId="0" borderId="0" xfId="1" applyNumberFormat="1" applyFont="1"/>
    <xf numFmtId="2" fontId="6" fillId="0" borderId="0" xfId="1" applyNumberFormat="1" applyFont="1"/>
    <xf numFmtId="0" fontId="8" fillId="0" borderId="0" xfId="1" applyFont="1"/>
    <xf numFmtId="2" fontId="6" fillId="0" borderId="0" xfId="1" applyNumberFormat="1" applyFont="1" applyFill="1"/>
    <xf numFmtId="1" fontId="8" fillId="0" borderId="0" xfId="1" applyNumberFormat="1" applyFont="1"/>
    <xf numFmtId="2" fontId="8" fillId="0" borderId="0" xfId="1" applyNumberFormat="1" applyFont="1"/>
    <xf numFmtId="1" fontId="8" fillId="0" borderId="0" xfId="1" applyNumberFormat="1" applyFont="1" applyAlignment="1">
      <alignment horizontal="center"/>
    </xf>
    <xf numFmtId="0" fontId="6" fillId="0" borderId="0" xfId="1" quotePrefix="1" applyFont="1"/>
    <xf numFmtId="2" fontId="0" fillId="0" borderId="0" xfId="0" applyNumberFormat="1"/>
    <xf numFmtId="164" fontId="0" fillId="0" borderId="0" xfId="0" applyNumberFormat="1"/>
    <xf numFmtId="0" fontId="0" fillId="0" borderId="0" xfId="0" applyNumberFormat="1"/>
    <xf numFmtId="44" fontId="0" fillId="0" borderId="0" xfId="0" applyNumberFormat="1"/>
    <xf numFmtId="14" fontId="0" fillId="0" borderId="0" xfId="0" applyNumberFormat="1"/>
    <xf numFmtId="169" fontId="0" fillId="0" borderId="0" xfId="0" applyNumberFormat="1"/>
    <xf numFmtId="170" fontId="0" fillId="0" borderId="0" xfId="0" applyNumberFormat="1"/>
    <xf numFmtId="10" fontId="0" fillId="0" borderId="0" xfId="0" applyNumberFormat="1"/>
    <xf numFmtId="49" fontId="0" fillId="0" borderId="0" xfId="0" applyNumberFormat="1"/>
    <xf numFmtId="0" fontId="19" fillId="0" borderId="0" xfId="0" applyFont="1"/>
    <xf numFmtId="0" fontId="6" fillId="0" borderId="0" xfId="6" applyAlignment="1">
      <alignment horizontal="left" vertical="center"/>
    </xf>
    <xf numFmtId="0" fontId="6" fillId="0" borderId="0" xfId="6" applyFont="1" applyAlignment="1">
      <alignment vertical="center"/>
    </xf>
    <xf numFmtId="0" fontId="6" fillId="0" borderId="0" xfId="6" applyAlignment="1">
      <alignment vertical="center"/>
    </xf>
    <xf numFmtId="0" fontId="6" fillId="0" borderId="0" xfId="6" applyFont="1" applyAlignment="1">
      <alignment horizontal="left" wrapText="1"/>
    </xf>
    <xf numFmtId="0" fontId="6" fillId="0" borderId="0" xfId="6" applyAlignment="1">
      <alignment horizontal="left" wrapText="1"/>
    </xf>
    <xf numFmtId="0" fontId="11" fillId="0" borderId="1" xfId="1" applyFont="1" applyBorder="1" applyAlignment="1">
      <alignment horizontal="center"/>
    </xf>
    <xf numFmtId="0" fontId="11" fillId="0" borderId="2" xfId="1" applyFont="1" applyBorder="1" applyAlignment="1">
      <alignment horizontal="center"/>
    </xf>
    <xf numFmtId="0" fontId="11" fillId="0" borderId="3" xfId="1" applyFont="1" applyBorder="1" applyAlignment="1">
      <alignment horizontal="center"/>
    </xf>
    <xf numFmtId="0" fontId="11" fillId="0" borderId="15" xfId="1" applyFont="1" applyBorder="1" applyAlignment="1">
      <alignment horizontal="center"/>
    </xf>
    <xf numFmtId="0" fontId="11" fillId="0" borderId="0" xfId="1" applyFont="1" applyFill="1" applyBorder="1" applyAlignment="1">
      <alignment horizontal="center"/>
    </xf>
  </cellXfs>
  <cellStyles count="39">
    <cellStyle name="Accent1 - 20%" xfId="7"/>
    <cellStyle name="Accent1 - 40%" xfId="8"/>
    <cellStyle name="Accent1 - 60%" xfId="9"/>
    <cellStyle name="Accent2 - 20%" xfId="10"/>
    <cellStyle name="Accent2 - 40%" xfId="11"/>
    <cellStyle name="Accent2 - 60%" xfId="12"/>
    <cellStyle name="Accent3 - 20%" xfId="13"/>
    <cellStyle name="Accent3 - 40%" xfId="14"/>
    <cellStyle name="Accent3 - 60%" xfId="15"/>
    <cellStyle name="Accent4 - 20%" xfId="16"/>
    <cellStyle name="Accent4 - 40%" xfId="17"/>
    <cellStyle name="Accent4 - 60%" xfId="18"/>
    <cellStyle name="Accent5 - 20%" xfId="19"/>
    <cellStyle name="Accent5 - 40%" xfId="20"/>
    <cellStyle name="Accent5 - 60%" xfId="21"/>
    <cellStyle name="Accent6 - 20%" xfId="22"/>
    <cellStyle name="Accent6 - 40%" xfId="23"/>
    <cellStyle name="Accent6 - 60%" xfId="24"/>
    <cellStyle name="Comma 2" xfId="3"/>
    <cellStyle name="Comma 3" xfId="5"/>
    <cellStyle name="Currency" xfId="37" builtinId="4"/>
    <cellStyle name="Currency 2" xfId="31"/>
    <cellStyle name="Emphasis 1" xfId="25"/>
    <cellStyle name="Emphasis 2" xfId="26"/>
    <cellStyle name="Emphasis 3" xfId="27"/>
    <cellStyle name="Hyperlink" xfId="29" builtinId="8"/>
    <cellStyle name="Hyperlink 2" xfId="36"/>
    <cellStyle name="Normal" xfId="0" builtinId="0"/>
    <cellStyle name="Normal 2" xfId="1"/>
    <cellStyle name="Normal 2 2" xfId="4"/>
    <cellStyle name="Normal 3" xfId="6"/>
    <cellStyle name="Normal 3 2" xfId="33"/>
    <cellStyle name="Normal 4" xfId="30"/>
    <cellStyle name="Normal 5" xfId="32"/>
    <cellStyle name="Normal 6" xfId="34"/>
    <cellStyle name="Normal 7" xfId="35"/>
    <cellStyle name="Normal 8" xfId="38"/>
    <cellStyle name="Percent 2" xfId="2"/>
    <cellStyle name="Sheet Title" xfId="28"/>
  </cellStyles>
  <dxfs count="3">
    <dxf>
      <font>
        <b/>
        <i/>
        <color theme="3"/>
      </font>
    </dxf>
    <dxf>
      <font>
        <b/>
        <i/>
        <color theme="3"/>
      </font>
    </dxf>
    <dxf>
      <font>
        <b/>
        <i/>
        <color theme="3"/>
      </font>
    </dxf>
  </dxfs>
  <tableStyles count="0" defaultTableStyle="TableStyleMedium9" defaultPivotStyle="PivotStyleLight16"/>
  <colors>
    <mruColors>
      <color rgb="FF000080"/>
      <color rgb="FF800000"/>
      <color rgb="FFFFFF99"/>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oneCellAnchor>
    <xdr:from>
      <xdr:col>4</xdr:col>
      <xdr:colOff>285754</xdr:colOff>
      <xdr:row>0</xdr:row>
      <xdr:rowOff>104775</xdr:rowOff>
    </xdr:from>
    <xdr:ext cx="5477525" cy="5457825"/>
    <xdr:sp macro="" textlink="">
      <xdr:nvSpPr>
        <xdr:cNvPr id="2" name="TextBox 1"/>
        <xdr:cNvSpPr txBox="1"/>
      </xdr:nvSpPr>
      <xdr:spPr>
        <a:xfrm>
          <a:off x="4295779" y="104775"/>
          <a:ext cx="5477525" cy="5457825"/>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Text Functions</a:t>
          </a:r>
        </a:p>
        <a:p>
          <a:endParaRPr lang="en-US" sz="1200" b="1">
            <a:solidFill>
              <a:srgbClr val="800000"/>
            </a:solidFill>
            <a:latin typeface="Arial" pitchFamily="34" charset="0"/>
            <a:ea typeface="+mn-ea"/>
            <a:cs typeface="Arial" pitchFamily="34" charset="0"/>
          </a:endParaRPr>
        </a:p>
        <a:p>
          <a:r>
            <a:rPr lang="en-US" sz="1200" b="1">
              <a:solidFill>
                <a:srgbClr val="000080"/>
              </a:solidFill>
              <a:latin typeface="Arial" pitchFamily="34" charset="0"/>
              <a:ea typeface="+mn-ea"/>
              <a:cs typeface="Arial" pitchFamily="34" charset="0"/>
            </a:rPr>
            <a:t>Data you receive is not always formatted the way you want,</a:t>
          </a:r>
        </a:p>
        <a:p>
          <a:r>
            <a:rPr lang="en-US" sz="1200" b="1">
              <a:solidFill>
                <a:srgbClr val="000080"/>
              </a:solidFill>
              <a:latin typeface="Arial" pitchFamily="34" charset="0"/>
              <a:ea typeface="+mn-ea"/>
              <a:cs typeface="Arial" pitchFamily="34" charset="0"/>
            </a:rPr>
            <a:t> but you can manipulate it the way you want.</a:t>
          </a:r>
        </a:p>
        <a:p>
          <a:endParaRPr lang="en-US" sz="1200" b="1">
            <a:solidFill>
              <a:srgbClr val="800000"/>
            </a:solidFill>
            <a:latin typeface="Arial" pitchFamily="34" charset="0"/>
            <a:ea typeface="+mn-ea"/>
            <a:cs typeface="Arial" pitchFamily="34" charset="0"/>
          </a:endParaRPr>
        </a:p>
        <a:p>
          <a:pPr marL="0" indent="0"/>
          <a:r>
            <a:rPr lang="en-US" sz="1200" b="1">
              <a:solidFill>
                <a:srgbClr val="800000"/>
              </a:solidFill>
              <a:latin typeface="Arial" pitchFamily="34" charset="0"/>
              <a:ea typeface="+mn-ea"/>
              <a:cs typeface="Arial" pitchFamily="34" charset="0"/>
            </a:rPr>
            <a:t>LEFT, RIGHT, and MID</a:t>
          </a:r>
        </a:p>
        <a:p>
          <a:pPr marL="0" indent="0"/>
          <a:r>
            <a:rPr lang="en-US" sz="1200" b="1">
              <a:solidFill>
                <a:srgbClr val="002060"/>
              </a:solidFill>
              <a:latin typeface="Arial" pitchFamily="34" charset="0"/>
              <a:ea typeface="+mn-ea"/>
              <a:cs typeface="Arial" pitchFamily="34" charset="0"/>
            </a:rPr>
            <a:t>Suppose you want to break out the NSNs</a:t>
          </a:r>
          <a:r>
            <a:rPr lang="en-US" sz="1200" b="1" baseline="0">
              <a:solidFill>
                <a:srgbClr val="002060"/>
              </a:solidFill>
              <a:latin typeface="Arial" pitchFamily="34" charset="0"/>
              <a:ea typeface="+mn-ea"/>
              <a:cs typeface="Arial" pitchFamily="34" charset="0"/>
            </a:rPr>
            <a:t> in A3:A12 into an FSC column,</a:t>
          </a:r>
        </a:p>
        <a:p>
          <a:pPr marL="0" indent="0"/>
          <a:r>
            <a:rPr lang="en-US" sz="1200" b="1" baseline="0">
              <a:solidFill>
                <a:srgbClr val="002060"/>
              </a:solidFill>
              <a:latin typeface="Arial" pitchFamily="34" charset="0"/>
              <a:ea typeface="+mn-ea"/>
              <a:cs typeface="Arial" pitchFamily="34" charset="0"/>
            </a:rPr>
            <a:t>an NCB column, and an Item Number column in B3:D12.</a:t>
          </a:r>
        </a:p>
        <a:p>
          <a:pPr marL="0" indent="0"/>
          <a:r>
            <a:rPr lang="en-US" sz="1200" b="1" baseline="0">
              <a:solidFill>
                <a:srgbClr val="002060"/>
              </a:solidFill>
              <a:latin typeface="Arial" pitchFamily="34" charset="0"/>
              <a:ea typeface="+mn-ea"/>
              <a:cs typeface="Arial" pitchFamily="34" charset="0"/>
            </a:rPr>
            <a:t>▪  In cell B3, use the LEFT text function:</a:t>
          </a:r>
        </a:p>
        <a:p>
          <a:pPr marL="0" indent="0"/>
          <a:r>
            <a:rPr lang="en-US" sz="1200" b="1" baseline="0">
              <a:solidFill>
                <a:srgbClr val="002060"/>
              </a:solidFill>
              <a:latin typeface="Arial" pitchFamily="34" charset="0"/>
              <a:ea typeface="+mn-ea"/>
              <a:cs typeface="Arial" pitchFamily="34" charset="0"/>
            </a:rPr>
            <a:t>    -  click the </a:t>
          </a:r>
          <a:r>
            <a:rPr lang="en-US" sz="1200" b="1" i="1" baseline="0">
              <a:solidFill>
                <a:srgbClr val="002060"/>
              </a:solidFill>
              <a:latin typeface="Times New Roman" pitchFamily="18" charset="0"/>
              <a:ea typeface="+mn-ea"/>
              <a:cs typeface="Times New Roman" pitchFamily="18" charset="0"/>
            </a:rPr>
            <a:t>fx,</a:t>
          </a:r>
          <a:r>
            <a:rPr lang="en-US" sz="1200" b="1" baseline="0">
              <a:solidFill>
                <a:srgbClr val="002060"/>
              </a:solidFill>
              <a:latin typeface="Arial" pitchFamily="34" charset="0"/>
              <a:ea typeface="+mn-ea"/>
              <a:cs typeface="Arial" pitchFamily="34" charset="0"/>
            </a:rPr>
            <a:t> Insert function button</a:t>
          </a:r>
        </a:p>
        <a:p>
          <a:pPr marL="0" indent="0"/>
          <a:r>
            <a:rPr lang="en-US" sz="1200" b="1" baseline="0">
              <a:solidFill>
                <a:srgbClr val="002060"/>
              </a:solidFill>
              <a:latin typeface="Arial" pitchFamily="34" charset="0"/>
              <a:ea typeface="+mn-ea"/>
              <a:cs typeface="Arial" pitchFamily="34" charset="0"/>
            </a:rPr>
            <a:t>    -  select the Text functions</a:t>
          </a:r>
        </a:p>
        <a:p>
          <a:pPr marL="0" indent="0"/>
          <a:r>
            <a:rPr lang="en-US" sz="1200" b="1" baseline="0">
              <a:solidFill>
                <a:srgbClr val="002060"/>
              </a:solidFill>
              <a:latin typeface="Arial" pitchFamily="34" charset="0"/>
              <a:ea typeface="+mn-ea"/>
              <a:cs typeface="Arial" pitchFamily="34" charset="0"/>
            </a:rPr>
            <a:t>    -  select </a:t>
          </a:r>
          <a:r>
            <a:rPr lang="en-US" sz="1200" b="1" baseline="0">
              <a:solidFill>
                <a:schemeClr val="tx1"/>
              </a:solidFill>
              <a:latin typeface="Arial" pitchFamily="34" charset="0"/>
              <a:ea typeface="+mn-ea"/>
              <a:cs typeface="Arial" pitchFamily="34" charset="0"/>
            </a:rPr>
            <a:t>LEFT</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"Text" select cell </a:t>
          </a:r>
          <a:r>
            <a:rPr lang="en-US" sz="1200" b="1" baseline="0">
              <a:solidFill>
                <a:schemeClr val="tx1"/>
              </a:solidFill>
              <a:latin typeface="Arial" pitchFamily="34" charset="0"/>
              <a:ea typeface="+mn-ea"/>
              <a:cs typeface="Arial" pitchFamily="34" charset="0"/>
            </a:rPr>
            <a:t>A3</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Num_chars enter: </a:t>
          </a:r>
          <a:r>
            <a:rPr lang="en-US" sz="1200" b="1" baseline="0">
              <a:solidFill>
                <a:schemeClr val="tx1"/>
              </a:solidFill>
              <a:latin typeface="Arial" pitchFamily="34" charset="0"/>
              <a:ea typeface="+mn-ea"/>
              <a:cs typeface="Arial" pitchFamily="34" charset="0"/>
            </a:rPr>
            <a:t>4</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Excel returns the left-most 4 characters from cell A3</a:t>
          </a:r>
        </a:p>
        <a:p>
          <a:r>
            <a:rPr lang="en-US" sz="1200" b="1" baseline="0">
              <a:solidFill>
                <a:srgbClr val="002060"/>
              </a:solidFill>
              <a:latin typeface="Arial" pitchFamily="34" charset="0"/>
              <a:ea typeface="+mn-ea"/>
              <a:cs typeface="Arial" pitchFamily="34" charset="0"/>
            </a:rPr>
            <a:t>▪  In cell C3, use the </a:t>
          </a:r>
          <a:r>
            <a:rPr lang="en-US" sz="1200" b="1" baseline="0">
              <a:solidFill>
                <a:schemeClr val="tx1"/>
              </a:solidFill>
              <a:latin typeface="Arial" pitchFamily="34" charset="0"/>
              <a:ea typeface="+mn-ea"/>
              <a:cs typeface="Arial" pitchFamily="34" charset="0"/>
            </a:rPr>
            <a:t>MID</a:t>
          </a:r>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text function:</a:t>
          </a:r>
        </a:p>
        <a:p>
          <a:r>
            <a:rPr lang="en-US" sz="1200" b="1" baseline="0">
              <a:solidFill>
                <a:srgbClr val="002060"/>
              </a:solidFill>
              <a:latin typeface="Arial" pitchFamily="34" charset="0"/>
              <a:ea typeface="+mn-ea"/>
              <a:cs typeface="Arial" pitchFamily="34" charset="0"/>
            </a:rPr>
            <a:t>    -  click the </a:t>
          </a:r>
          <a:r>
            <a:rPr lang="en-US" sz="1200" b="1" i="1" baseline="0">
              <a:solidFill>
                <a:srgbClr val="002060"/>
              </a:solidFill>
              <a:latin typeface="Times New Roman" pitchFamily="18" charset="0"/>
              <a:ea typeface="+mn-ea"/>
              <a:cs typeface="Times New Roman" pitchFamily="18" charset="0"/>
            </a:rPr>
            <a:t>fx</a:t>
          </a:r>
          <a:r>
            <a:rPr lang="en-US" sz="1200" b="1" baseline="0">
              <a:solidFill>
                <a:srgbClr val="002060"/>
              </a:solidFill>
              <a:latin typeface="Arial" pitchFamily="34" charset="0"/>
              <a:ea typeface="+mn-ea"/>
              <a:cs typeface="Arial" pitchFamily="34" charset="0"/>
            </a:rPr>
            <a:t>, Insert function button</a:t>
          </a:r>
        </a:p>
        <a:p>
          <a:r>
            <a:rPr lang="en-US" sz="1200" b="1" baseline="0">
              <a:solidFill>
                <a:srgbClr val="002060"/>
              </a:solidFill>
              <a:latin typeface="Arial" pitchFamily="34" charset="0"/>
              <a:ea typeface="+mn-ea"/>
              <a:cs typeface="Arial" pitchFamily="34" charset="0"/>
            </a:rPr>
            <a:t>    -  from the Text functions, select </a:t>
          </a:r>
          <a:r>
            <a:rPr lang="en-US" sz="1200" b="1" baseline="0">
              <a:solidFill>
                <a:schemeClr val="tx1"/>
              </a:solidFill>
              <a:latin typeface="Arial" pitchFamily="34" charset="0"/>
              <a:ea typeface="+mn-ea"/>
              <a:cs typeface="Arial" pitchFamily="34" charset="0"/>
            </a:rPr>
            <a:t>MID</a:t>
          </a:r>
        </a:p>
        <a:p>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"Text" select cell </a:t>
          </a:r>
          <a:r>
            <a:rPr lang="en-US" sz="1200" b="1" baseline="0">
              <a:solidFill>
                <a:schemeClr val="tx1"/>
              </a:solidFill>
              <a:latin typeface="Arial" pitchFamily="34" charset="0"/>
              <a:ea typeface="+mn-ea"/>
              <a:cs typeface="Arial" pitchFamily="34" charset="0"/>
            </a:rPr>
            <a:t>A3</a:t>
          </a:r>
        </a:p>
        <a:p>
          <a:r>
            <a:rPr lang="en-US" sz="1200" b="1" baseline="0">
              <a:solidFill>
                <a:srgbClr val="002060"/>
              </a:solidFill>
              <a:latin typeface="Arial" pitchFamily="34" charset="0"/>
              <a:ea typeface="+mn-ea"/>
              <a:cs typeface="Arial" pitchFamily="34" charset="0"/>
            </a:rPr>
            <a:t>    -  for "Start_num enter: 5  </a:t>
          </a:r>
          <a:r>
            <a:rPr lang="en-US" sz="1000" b="1" baseline="0">
              <a:solidFill>
                <a:srgbClr val="002060"/>
              </a:solidFill>
              <a:latin typeface="Arial" pitchFamily="34" charset="0"/>
              <a:ea typeface="+mn-ea"/>
              <a:cs typeface="Arial" pitchFamily="34" charset="0"/>
            </a:rPr>
            <a:t>(The NCB code is the 5th &amp; 6th digits)</a:t>
          </a:r>
        </a:p>
        <a:p>
          <a:r>
            <a:rPr lang="en-US" sz="1200" b="1" baseline="0">
              <a:solidFill>
                <a:srgbClr val="002060"/>
              </a:solidFill>
              <a:latin typeface="Arial" pitchFamily="34" charset="0"/>
              <a:ea typeface="+mn-ea"/>
              <a:cs typeface="Arial" pitchFamily="34" charset="0"/>
            </a:rPr>
            <a:t>    -  for Num_chars enter: </a:t>
          </a:r>
          <a:r>
            <a:rPr lang="en-US" sz="1200" b="1" baseline="0">
              <a:solidFill>
                <a:schemeClr val="tx1"/>
              </a:solidFill>
              <a:latin typeface="Arial" pitchFamily="34" charset="0"/>
              <a:ea typeface="+mn-ea"/>
              <a:cs typeface="Arial" pitchFamily="34" charset="0"/>
            </a:rPr>
            <a:t>2</a:t>
          </a:r>
        </a:p>
        <a:p>
          <a:r>
            <a:rPr lang="en-US" sz="1200" b="1" baseline="0">
              <a:solidFill>
                <a:srgbClr val="002060"/>
              </a:solidFill>
              <a:latin typeface="Arial" pitchFamily="34" charset="0"/>
              <a:ea typeface="+mn-ea"/>
              <a:cs typeface="Arial" pitchFamily="34" charset="0"/>
            </a:rPr>
            <a:t>    Excel returns the two digits beginning with the fifth from cell A3</a:t>
          </a:r>
        </a:p>
        <a:p>
          <a:r>
            <a:rPr lang="en-US" sz="1200" b="1" baseline="0">
              <a:solidFill>
                <a:srgbClr val="002060"/>
              </a:solidFill>
              <a:latin typeface="Arial" pitchFamily="34" charset="0"/>
              <a:ea typeface="+mn-ea"/>
              <a:cs typeface="Arial" pitchFamily="34" charset="0"/>
            </a:rPr>
            <a:t>▪  In cell D3, use the RIGHT text function:</a:t>
          </a:r>
        </a:p>
        <a:p>
          <a:r>
            <a:rPr lang="en-US" sz="1200" b="1" baseline="0">
              <a:solidFill>
                <a:srgbClr val="002060"/>
              </a:solidFill>
              <a:latin typeface="Arial" pitchFamily="34" charset="0"/>
              <a:ea typeface="+mn-ea"/>
              <a:cs typeface="Arial" pitchFamily="34" charset="0"/>
            </a:rPr>
            <a:t>    -  click the fx, Insert function button</a:t>
          </a:r>
        </a:p>
        <a:p>
          <a:r>
            <a:rPr lang="en-US" sz="1200" b="1" baseline="0">
              <a:solidFill>
                <a:srgbClr val="002060"/>
              </a:solidFill>
              <a:latin typeface="Arial" pitchFamily="34" charset="0"/>
              <a:ea typeface="+mn-ea"/>
              <a:cs typeface="Arial" pitchFamily="34" charset="0"/>
            </a:rPr>
            <a:t>    -  from the Text functions, select </a:t>
          </a:r>
          <a:r>
            <a:rPr lang="en-US" sz="1200" b="1" baseline="0">
              <a:solidFill>
                <a:schemeClr val="tx1"/>
              </a:solidFill>
              <a:latin typeface="Arial" pitchFamily="34" charset="0"/>
              <a:ea typeface="+mn-ea"/>
              <a:cs typeface="Arial" pitchFamily="34" charset="0"/>
            </a:rPr>
            <a:t>RIGHT</a:t>
          </a:r>
        </a:p>
        <a:p>
          <a:r>
            <a:rPr lang="en-US" sz="1200" b="1" baseline="0">
              <a:solidFill>
                <a:srgbClr val="800000"/>
              </a:solidFill>
              <a:latin typeface="Arial" pitchFamily="34" charset="0"/>
              <a:ea typeface="+mn-ea"/>
              <a:cs typeface="Arial" pitchFamily="34" charset="0"/>
            </a:rPr>
            <a:t>    </a:t>
          </a:r>
          <a:r>
            <a:rPr lang="en-US" sz="1200" b="1" baseline="0">
              <a:solidFill>
                <a:srgbClr val="002060"/>
              </a:solidFill>
              <a:latin typeface="Arial" pitchFamily="34" charset="0"/>
              <a:ea typeface="+mn-ea"/>
              <a:cs typeface="Arial" pitchFamily="34" charset="0"/>
            </a:rPr>
            <a:t>-  for "Text" select cell </a:t>
          </a:r>
          <a:r>
            <a:rPr lang="en-US" sz="1200" b="1" baseline="0">
              <a:solidFill>
                <a:schemeClr val="tx1"/>
              </a:solidFill>
              <a:latin typeface="Arial" pitchFamily="34" charset="0"/>
              <a:ea typeface="+mn-ea"/>
              <a:cs typeface="Arial" pitchFamily="34" charset="0"/>
            </a:rPr>
            <a:t>A3</a:t>
          </a:r>
        </a:p>
        <a:p>
          <a:r>
            <a:rPr lang="en-US" sz="1200" b="1" baseline="0">
              <a:solidFill>
                <a:srgbClr val="002060"/>
              </a:solidFill>
              <a:latin typeface="Arial" pitchFamily="34" charset="0"/>
              <a:ea typeface="+mn-ea"/>
              <a:cs typeface="Arial" pitchFamily="34" charset="0"/>
            </a:rPr>
            <a:t>    -  for Num_chars enter: </a:t>
          </a:r>
          <a:r>
            <a:rPr lang="en-US" sz="1200" b="1" baseline="0">
              <a:solidFill>
                <a:schemeClr val="tx1"/>
              </a:solidFill>
              <a:latin typeface="Arial" pitchFamily="34" charset="0"/>
              <a:ea typeface="+mn-ea"/>
              <a:cs typeface="Arial" pitchFamily="34" charset="0"/>
            </a:rPr>
            <a:t>7</a:t>
          </a:r>
        </a:p>
        <a:p>
          <a:r>
            <a:rPr lang="en-US" sz="1200" b="1" baseline="0">
              <a:solidFill>
                <a:srgbClr val="002060"/>
              </a:solidFill>
              <a:latin typeface="Arial" pitchFamily="34" charset="0"/>
              <a:ea typeface="+mn-ea"/>
              <a:cs typeface="Arial" pitchFamily="34" charset="0"/>
            </a:rPr>
            <a:t>    Excel returns the right-most 7 characters from cell A3</a:t>
          </a:r>
        </a:p>
        <a:p>
          <a:r>
            <a:rPr lang="en-US" sz="1200" b="1" baseline="0">
              <a:solidFill>
                <a:srgbClr val="002060"/>
              </a:solidFill>
              <a:latin typeface="Arial" pitchFamily="34" charset="0"/>
              <a:ea typeface="+mn-ea"/>
              <a:cs typeface="Arial" pitchFamily="34" charset="0"/>
            </a:rPr>
            <a:t>▪  Select the range A3:D3</a:t>
          </a:r>
        </a:p>
        <a:p>
          <a:r>
            <a:rPr lang="en-US" sz="1200" b="1" baseline="0">
              <a:solidFill>
                <a:srgbClr val="002060"/>
              </a:solidFill>
              <a:latin typeface="Arial" pitchFamily="34" charset="0"/>
              <a:ea typeface="+mn-ea"/>
              <a:cs typeface="Arial" pitchFamily="34" charset="0"/>
            </a:rPr>
            <a:t>   and double-click the autoFill handle to copy down to the other rows</a:t>
          </a:r>
        </a:p>
        <a:p>
          <a:endParaRPr lang="en-US" sz="1200" b="1" baseline="0">
            <a:solidFill>
              <a:srgbClr val="800000"/>
            </a:solidFill>
            <a:latin typeface="Arial" pitchFamily="34" charset="0"/>
            <a:ea typeface="+mn-ea"/>
            <a:cs typeface="Arial" pitchFamily="34" charset="0"/>
          </a:endParaRPr>
        </a:p>
        <a:p>
          <a:pPr marL="0" indent="0"/>
          <a:r>
            <a:rPr lang="en-US" sz="1200" b="1" baseline="0">
              <a:solidFill>
                <a:srgbClr val="800000"/>
              </a:solidFill>
              <a:latin typeface="Arial" pitchFamily="34" charset="0"/>
              <a:ea typeface="+mn-ea"/>
              <a:cs typeface="Arial" pitchFamily="34" charset="0"/>
            </a:rPr>
            <a:t> </a:t>
          </a:r>
          <a:endParaRPr lang="en-US" sz="1200" b="1">
            <a:solidFill>
              <a:srgbClr val="800000"/>
            </a:solidFill>
            <a:latin typeface="Arial" pitchFamily="34" charset="0"/>
            <a:ea typeface="+mn-ea"/>
            <a:cs typeface="Arial" pitchFamily="34" charset="0"/>
          </a:endParaRPr>
        </a:p>
      </xdr:txBody>
    </xdr:sp>
    <xdr:clientData/>
  </xdr:oneCellAnchor>
  <xdr:twoCellAnchor>
    <xdr:from>
      <xdr:col>1</xdr:col>
      <xdr:colOff>228600</xdr:colOff>
      <xdr:row>24</xdr:row>
      <xdr:rowOff>19050</xdr:rowOff>
    </xdr:from>
    <xdr:to>
      <xdr:col>3</xdr:col>
      <xdr:colOff>523875</xdr:colOff>
      <xdr:row>31</xdr:row>
      <xdr:rowOff>152400</xdr:rowOff>
    </xdr:to>
    <xdr:sp macro="" textlink="">
      <xdr:nvSpPr>
        <xdr:cNvPr id="3" name="Down Arrow 2"/>
        <xdr:cNvSpPr/>
      </xdr:nvSpPr>
      <xdr:spPr>
        <a:xfrm>
          <a:off x="1685925" y="3905250"/>
          <a:ext cx="1962150" cy="1266825"/>
        </a:xfrm>
        <a:prstGeom prst="downArrow">
          <a:avLst/>
        </a:prstGeom>
        <a:solidFill>
          <a:srgbClr val="800000"/>
        </a:solidFill>
        <a:ln>
          <a:solidFill>
            <a:srgbClr val="FF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 rtlCol="0" anchor="ctr"/>
        <a:lstStyle/>
        <a:p>
          <a:pPr algn="ctr"/>
          <a:r>
            <a:rPr lang="en-US" sz="1200" b="1">
              <a:solidFill>
                <a:srgbClr val="FFCC00"/>
              </a:solidFill>
              <a:latin typeface="Arial" pitchFamily="34" charset="0"/>
              <a:cs typeface="Arial" pitchFamily="34" charset="0"/>
            </a:rPr>
            <a:t>MORE</a:t>
          </a:r>
        </a:p>
      </xdr:txBody>
    </xdr:sp>
    <xdr:clientData/>
  </xdr:twoCellAnchor>
  <xdr:oneCellAnchor>
    <xdr:from>
      <xdr:col>3</xdr:col>
      <xdr:colOff>666749</xdr:colOff>
      <xdr:row>36</xdr:row>
      <xdr:rowOff>0</xdr:rowOff>
    </xdr:from>
    <xdr:ext cx="5962651" cy="6172200"/>
    <xdr:sp macro="" textlink="">
      <xdr:nvSpPr>
        <xdr:cNvPr id="4" name="TextBox 3"/>
        <xdr:cNvSpPr txBox="1"/>
      </xdr:nvSpPr>
      <xdr:spPr>
        <a:xfrm>
          <a:off x="3790949" y="5829300"/>
          <a:ext cx="5962651" cy="6172200"/>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CONCATENATE and &amp; Functions</a:t>
          </a:r>
        </a:p>
        <a:p>
          <a:endParaRPr lang="en-US" sz="1200" b="1">
            <a:solidFill>
              <a:srgbClr val="800000"/>
            </a:solidFill>
            <a:latin typeface="Arial" pitchFamily="34" charset="0"/>
            <a:ea typeface="+mn-ea"/>
            <a:cs typeface="Arial" pitchFamily="34" charset="0"/>
          </a:endParaRPr>
        </a:p>
        <a:p>
          <a:r>
            <a:rPr lang="en-US" sz="1200" b="1">
              <a:solidFill>
                <a:srgbClr val="000080"/>
              </a:solidFill>
              <a:latin typeface="Arial" pitchFamily="34" charset="0"/>
              <a:ea typeface="+mn-ea"/>
              <a:cs typeface="Arial" pitchFamily="34" charset="0"/>
            </a:rPr>
            <a:t>Suppose you want to display the NSNs in A38:A47 in standard </a:t>
          </a:r>
        </a:p>
        <a:p>
          <a:r>
            <a:rPr lang="en-US" sz="1200" b="1">
              <a:solidFill>
                <a:srgbClr val="000080"/>
              </a:solidFill>
              <a:latin typeface="Arial" pitchFamily="34" charset="0"/>
              <a:ea typeface="+mn-ea"/>
              <a:cs typeface="Arial" pitchFamily="34" charset="0"/>
            </a:rPr>
            <a:t>XXXX-XX-XXX-XXXX format in A50:A59</a:t>
          </a:r>
        </a:p>
        <a:p>
          <a:endParaRPr lang="en-US" sz="1200" b="1">
            <a:solidFill>
              <a:srgbClr val="800000"/>
            </a:solidFill>
            <a:latin typeface="Arial" pitchFamily="34" charset="0"/>
            <a:ea typeface="+mn-ea"/>
            <a:cs typeface="Arial" pitchFamily="34" charset="0"/>
          </a:endParaRPr>
        </a:p>
        <a:p>
          <a:pPr marL="0" indent="0"/>
          <a:r>
            <a:rPr lang="en-US" sz="1200" b="1">
              <a:solidFill>
                <a:srgbClr val="800000"/>
              </a:solidFill>
              <a:latin typeface="Arial" pitchFamily="34" charset="0"/>
              <a:ea typeface="+mn-ea"/>
              <a:cs typeface="Arial" pitchFamily="34" charset="0"/>
            </a:rPr>
            <a:t>CONCATENATE</a:t>
          </a:r>
        </a:p>
        <a:p>
          <a:pPr marL="0" indent="0"/>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In cell A50, use the CONCATENATE text function:</a:t>
          </a:r>
        </a:p>
        <a:p>
          <a:r>
            <a:rPr lang="en-US" sz="1200" b="1" baseline="0">
              <a:solidFill>
                <a:srgbClr val="000080"/>
              </a:solidFill>
              <a:latin typeface="Arial" pitchFamily="34" charset="0"/>
              <a:ea typeface="+mn-ea"/>
              <a:cs typeface="Arial" pitchFamily="34" charset="0"/>
            </a:rPr>
            <a:t>    -  click the </a:t>
          </a:r>
          <a:r>
            <a:rPr lang="en-US" sz="1200" b="1" i="1" baseline="0">
              <a:solidFill>
                <a:srgbClr val="000080"/>
              </a:solidFill>
              <a:latin typeface="Times New Roman" pitchFamily="18" charset="0"/>
              <a:ea typeface="+mn-ea"/>
              <a:cs typeface="Times New Roman" pitchFamily="18" charset="0"/>
            </a:rPr>
            <a:t>fx</a:t>
          </a:r>
          <a:r>
            <a:rPr lang="en-US" sz="1200" b="1" baseline="0">
              <a:solidFill>
                <a:srgbClr val="000080"/>
              </a:solidFill>
              <a:latin typeface="Arial" pitchFamily="34" charset="0"/>
              <a:ea typeface="+mn-ea"/>
              <a:cs typeface="Arial" pitchFamily="34" charset="0"/>
            </a:rPr>
            <a:t>, Insert function button</a:t>
          </a:r>
        </a:p>
        <a:p>
          <a:r>
            <a:rPr lang="en-US" sz="1200" b="1" baseline="0">
              <a:solidFill>
                <a:srgbClr val="000080"/>
              </a:solidFill>
              <a:latin typeface="Arial" pitchFamily="34" charset="0"/>
              <a:ea typeface="+mn-ea"/>
              <a:cs typeface="Arial" pitchFamily="34" charset="0"/>
            </a:rPr>
            <a:t>    -  from the Text functions, select </a:t>
          </a:r>
          <a:r>
            <a:rPr lang="en-US" sz="1200" b="1" baseline="0">
              <a:solidFill>
                <a:schemeClr val="tx1"/>
              </a:solidFill>
              <a:latin typeface="Arial" pitchFamily="34" charset="0"/>
              <a:ea typeface="+mn-ea"/>
              <a:cs typeface="Arial" pitchFamily="34" charset="0"/>
            </a:rPr>
            <a:t>CONCATENATE</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"Text1" box enter the </a:t>
          </a:r>
          <a:r>
            <a:rPr lang="en-US" sz="1200" b="1" baseline="0">
              <a:solidFill>
                <a:schemeClr val="tx1"/>
              </a:solidFill>
              <a:latin typeface="Arial" pitchFamily="34" charset="0"/>
              <a:ea typeface="+mn-ea"/>
              <a:cs typeface="Arial" pitchFamily="34" charset="0"/>
            </a:rPr>
            <a:t>LEFT</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LEFT(A38,4)</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"Text2" box enter:  </a:t>
          </a:r>
          <a:r>
            <a:rPr lang="en-US" sz="1200" b="1" baseline="0">
              <a:solidFill>
                <a:schemeClr val="tx1"/>
              </a:solidFill>
              <a:latin typeface="Arial" pitchFamily="34" charset="0"/>
              <a:ea typeface="+mn-ea"/>
              <a:cs typeface="Arial" pitchFamily="34" charset="0"/>
            </a:rPr>
            <a:t>-</a:t>
          </a:r>
          <a:r>
            <a:rPr lang="en-US" sz="1200" b="1" baseline="0">
              <a:solidFill>
                <a:srgbClr val="800000"/>
              </a:solidFill>
              <a:latin typeface="Arial" pitchFamily="34" charset="0"/>
              <a:ea typeface="+mn-ea"/>
              <a:cs typeface="Arial" pitchFamily="34" charset="0"/>
            </a:rPr>
            <a:t>   </a:t>
          </a:r>
          <a:r>
            <a:rPr lang="en-US" sz="1000" b="1" baseline="0">
              <a:solidFill>
                <a:srgbClr val="000080"/>
              </a:solidFill>
              <a:latin typeface="Arial" pitchFamily="34" charset="0"/>
              <a:ea typeface="+mn-ea"/>
              <a:cs typeface="Arial" pitchFamily="34" charset="0"/>
            </a:rPr>
            <a:t>(hyphen - is automatically enclosed in double quotes)</a:t>
          </a:r>
        </a:p>
        <a:p>
          <a:r>
            <a:rPr lang="en-US" sz="1200" b="1" baseline="0">
              <a:solidFill>
                <a:srgbClr val="000080"/>
              </a:solidFill>
              <a:latin typeface="Arial" pitchFamily="34" charset="0"/>
              <a:ea typeface="+mn-ea"/>
              <a:cs typeface="Arial" pitchFamily="34" charset="0"/>
            </a:rPr>
            <a:t>    -  in the "Text3" box enter the </a:t>
          </a:r>
          <a:r>
            <a:rPr lang="en-US" sz="1200" b="1" baseline="0">
              <a:solidFill>
                <a:schemeClr val="tx1"/>
              </a:solidFill>
              <a:latin typeface="Arial" pitchFamily="34" charset="0"/>
              <a:ea typeface="+mn-ea"/>
              <a:cs typeface="Arial" pitchFamily="34" charset="0"/>
            </a:rPr>
            <a:t>MID</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MID(A38,5,2)</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"Text4" box enter:</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a:t>
          </a:r>
        </a:p>
        <a:p>
          <a:r>
            <a:rPr lang="en-US" sz="1200" b="1" baseline="0">
              <a:solidFill>
                <a:srgbClr val="000080"/>
              </a:solidFill>
              <a:latin typeface="Arial" pitchFamily="34" charset="0"/>
              <a:ea typeface="+mn-ea"/>
              <a:cs typeface="Arial" pitchFamily="34" charset="0"/>
            </a:rPr>
            <a:t>    -  in the "Text5" box enter the </a:t>
          </a:r>
          <a:r>
            <a:rPr lang="en-US" sz="1200" b="1" baseline="0">
              <a:solidFill>
                <a:schemeClr val="tx1"/>
              </a:solidFill>
              <a:latin typeface="Arial" pitchFamily="34" charset="0"/>
              <a:ea typeface="+mn-ea"/>
              <a:cs typeface="Arial" pitchFamily="34" charset="0"/>
            </a:rPr>
            <a:t>MID</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MID(A38,7,3)</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"Text6" box enter</a:t>
          </a:r>
          <a:r>
            <a:rPr lang="en-US" sz="1200" b="1" baseline="0">
              <a:solidFill>
                <a:srgbClr val="800000"/>
              </a:solidFill>
              <a:latin typeface="Arial" pitchFamily="34" charset="0"/>
              <a:ea typeface="+mn-ea"/>
              <a:cs typeface="Arial" pitchFamily="34" charset="0"/>
            </a:rPr>
            <a:t>:  </a:t>
          </a:r>
          <a:r>
            <a:rPr lang="en-US" sz="1200" b="1" baseline="0">
              <a:solidFill>
                <a:schemeClr val="tx1"/>
              </a:solidFill>
              <a:latin typeface="Arial" pitchFamily="34" charset="0"/>
              <a:ea typeface="+mn-ea"/>
              <a:cs typeface="Arial" pitchFamily="34" charset="0"/>
            </a:rPr>
            <a:t>-</a:t>
          </a:r>
        </a:p>
        <a:p>
          <a:r>
            <a:rPr lang="en-US" sz="1200" b="1" baseline="0">
              <a:solidFill>
                <a:srgbClr val="000080"/>
              </a:solidFill>
              <a:latin typeface="Arial" pitchFamily="34" charset="0"/>
              <a:ea typeface="+mn-ea"/>
              <a:cs typeface="Arial" pitchFamily="34" charset="0"/>
            </a:rPr>
            <a:t>    -  in the "Text7" box enter the </a:t>
          </a:r>
          <a:r>
            <a:rPr lang="en-US" sz="1200" b="1" baseline="0">
              <a:solidFill>
                <a:schemeClr val="tx1"/>
              </a:solidFill>
              <a:latin typeface="Arial" pitchFamily="34" charset="0"/>
              <a:ea typeface="+mn-ea"/>
              <a:cs typeface="Arial" pitchFamily="34" charset="0"/>
            </a:rPr>
            <a:t>RIGHT</a:t>
          </a:r>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function: </a:t>
          </a:r>
          <a:r>
            <a:rPr lang="en-US" sz="1200" b="1" baseline="0">
              <a:solidFill>
                <a:schemeClr val="tx1"/>
              </a:solidFill>
              <a:latin typeface="Arial" pitchFamily="34" charset="0"/>
              <a:ea typeface="+mn-ea"/>
              <a:cs typeface="Arial" pitchFamily="34" charset="0"/>
            </a:rPr>
            <a:t>RIGHT(A38,4)</a:t>
          </a:r>
        </a:p>
        <a:p>
          <a:r>
            <a:rPr lang="en-US" sz="1200" b="1" baseline="0">
              <a:solidFill>
                <a:srgbClr val="800000"/>
              </a:solidFill>
              <a:latin typeface="Arial" pitchFamily="34" charset="0"/>
              <a:ea typeface="+mn-ea"/>
              <a:cs typeface="Arial" pitchFamily="34" charset="0"/>
            </a:rPr>
            <a:t>    </a:t>
          </a:r>
          <a:r>
            <a:rPr lang="en-US" sz="1200" b="1" baseline="0">
              <a:solidFill>
                <a:sysClr val="windowText" lastClr="000000"/>
              </a:solidFill>
              <a:latin typeface="Arial" pitchFamily="34" charset="0"/>
              <a:ea typeface="+mn-ea"/>
              <a:cs typeface="Arial" pitchFamily="34" charset="0"/>
            </a:rPr>
            <a:t>OK</a:t>
          </a:r>
        </a:p>
        <a:p>
          <a:r>
            <a:rPr lang="en-US" sz="1100" b="1" baseline="0">
              <a:solidFill>
                <a:srgbClr val="000080"/>
              </a:solidFill>
              <a:latin typeface="Arial"/>
              <a:ea typeface="+mn-ea"/>
              <a:cs typeface="Arial"/>
            </a:rPr>
            <a:t>▪  </a:t>
          </a:r>
          <a:r>
            <a:rPr lang="en-US" sz="1200" b="1" baseline="0">
              <a:solidFill>
                <a:srgbClr val="000080"/>
              </a:solidFill>
              <a:latin typeface="Arial" pitchFamily="34" charset="0"/>
              <a:ea typeface="+mn-ea"/>
              <a:cs typeface="Arial" pitchFamily="34" charset="0"/>
            </a:rPr>
            <a:t>Select  cell A50 and drag the AutoFill handle down</a:t>
          </a:r>
        </a:p>
        <a:p>
          <a:r>
            <a:rPr lang="en-US" sz="1200" b="1" baseline="0">
              <a:solidFill>
                <a:srgbClr val="000080"/>
              </a:solidFill>
              <a:latin typeface="Arial" pitchFamily="34" charset="0"/>
              <a:ea typeface="+mn-ea"/>
              <a:cs typeface="Arial" pitchFamily="34" charset="0"/>
            </a:rPr>
            <a:t>    to copy to the range A50:A59</a:t>
          </a:r>
        </a:p>
        <a:p>
          <a:endParaRPr lang="en-US" sz="1200" b="1" baseline="0">
            <a:solidFill>
              <a:srgbClr val="800000"/>
            </a:solidFill>
            <a:latin typeface="Arial" pitchFamily="34" charset="0"/>
            <a:ea typeface="+mn-ea"/>
            <a:cs typeface="Arial" pitchFamily="34" charset="0"/>
          </a:endParaRPr>
        </a:p>
        <a:p>
          <a:r>
            <a:rPr lang="en-US" sz="1200" b="1" baseline="0">
              <a:solidFill>
                <a:srgbClr val="800000"/>
              </a:solidFill>
              <a:latin typeface="Arial" pitchFamily="34" charset="0"/>
              <a:ea typeface="+mn-ea"/>
              <a:cs typeface="Arial" pitchFamily="34" charset="0"/>
            </a:rPr>
            <a:t>&amp;</a:t>
          </a:r>
        </a:p>
        <a:p>
          <a:r>
            <a:rPr lang="en-US" sz="1200" b="1" baseline="0">
              <a:solidFill>
                <a:srgbClr val="000080"/>
              </a:solidFill>
              <a:latin typeface="Arial" pitchFamily="34" charset="0"/>
              <a:ea typeface="+mn-ea"/>
              <a:cs typeface="Arial" pitchFamily="34" charset="0"/>
            </a:rPr>
            <a:t>A useful alternative to CONCATENATE is the use of </a:t>
          </a:r>
          <a:r>
            <a:rPr lang="en-US" sz="1200" b="1" baseline="0">
              <a:solidFill>
                <a:srgbClr val="800000"/>
              </a:solidFill>
              <a:latin typeface="Arial" pitchFamily="34" charset="0"/>
              <a:ea typeface="+mn-ea"/>
              <a:cs typeface="Arial" pitchFamily="34" charset="0"/>
            </a:rPr>
            <a:t>&amp; </a:t>
          </a:r>
          <a:r>
            <a:rPr lang="en-US" sz="1200" b="1" baseline="0">
              <a:solidFill>
                <a:srgbClr val="000080"/>
              </a:solidFill>
              <a:latin typeface="Arial" pitchFamily="34" charset="0"/>
              <a:ea typeface="+mn-ea"/>
              <a:cs typeface="Arial" pitchFamily="34" charset="0"/>
            </a:rPr>
            <a:t>in cell A62, </a:t>
          </a:r>
        </a:p>
        <a:p>
          <a:r>
            <a:rPr lang="en-US" sz="1200" b="1" baseline="0">
              <a:solidFill>
                <a:srgbClr val="000080"/>
              </a:solidFill>
              <a:latin typeface="Arial" pitchFamily="34" charset="0"/>
              <a:ea typeface="+mn-ea"/>
              <a:cs typeface="Arial" pitchFamily="34" charset="0"/>
            </a:rPr>
            <a:t>▪  </a:t>
          </a:r>
          <a:r>
            <a:rPr lang="en-US" sz="1200" b="1" baseline="0">
              <a:solidFill>
                <a:srgbClr val="000080"/>
              </a:solidFill>
              <a:latin typeface="Arial"/>
              <a:ea typeface="+mn-ea"/>
              <a:cs typeface="Arial"/>
            </a:rPr>
            <a:t>Enter: </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  </a:t>
          </a:r>
          <a:r>
            <a:rPr lang="en-US" sz="1000" b="1" baseline="0">
              <a:solidFill>
                <a:srgbClr val="000080"/>
              </a:solidFill>
              <a:latin typeface="Arial"/>
              <a:ea typeface="+mn-ea"/>
              <a:cs typeface="Arial"/>
            </a:rPr>
            <a:t>(the equals sign to denote a formula)</a:t>
          </a:r>
        </a:p>
        <a:p>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LEFT</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 </a:t>
          </a:r>
          <a:r>
            <a:rPr lang="en-US" sz="1200" b="1" baseline="0">
              <a:solidFill>
                <a:sysClr val="windowText" lastClr="000000"/>
              </a:solidFill>
              <a:latin typeface="Arial"/>
              <a:ea typeface="+mn-ea"/>
              <a:cs typeface="Arial"/>
            </a:rPr>
            <a:t>LEFT(A38,4)</a:t>
          </a:r>
        </a:p>
        <a:p>
          <a:r>
            <a:rPr lang="en-US" sz="1200" b="1" baseline="0">
              <a:solidFill>
                <a:srgbClr val="000080"/>
              </a:solidFill>
              <a:latin typeface="Arial"/>
              <a:ea typeface="+mn-ea"/>
              <a:cs typeface="Arial"/>
            </a:rPr>
            <a:t>▪  Enter:  </a:t>
          </a:r>
          <a:r>
            <a:rPr lang="en-US" sz="1200" b="1" baseline="0">
              <a:solidFill>
                <a:sysClr val="windowText" lastClr="000000"/>
              </a:solidFill>
              <a:latin typeface="Arial"/>
              <a:ea typeface="+mn-ea"/>
              <a:cs typeface="Arial"/>
            </a:rPr>
            <a:t>&amp;</a:t>
          </a:r>
          <a:r>
            <a:rPr lang="en-US" sz="1200" b="1" baseline="0">
              <a:solidFill>
                <a:srgbClr val="800000"/>
              </a:solidFill>
              <a:latin typeface="Arial"/>
              <a:ea typeface="+mn-ea"/>
              <a:cs typeface="Arial"/>
            </a:rPr>
            <a:t>   </a:t>
          </a:r>
          <a:r>
            <a:rPr lang="en-US" sz="1000" b="1" baseline="0">
              <a:solidFill>
                <a:srgbClr val="000080"/>
              </a:solidFill>
              <a:latin typeface="Arial"/>
              <a:ea typeface="+mn-ea"/>
              <a:cs typeface="Arial"/>
            </a:rPr>
            <a:t>(the ampsand on the 7 key)</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MID</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 </a:t>
          </a:r>
          <a:r>
            <a:rPr lang="en-US" sz="1200" b="1" baseline="0">
              <a:solidFill>
                <a:sysClr val="windowText" lastClr="000000"/>
              </a:solidFill>
              <a:latin typeface="Arial"/>
              <a:ea typeface="+mn-ea"/>
              <a:cs typeface="Arial"/>
            </a:rPr>
            <a:t>MID(A38,5,2)</a:t>
          </a:r>
        </a:p>
        <a:p>
          <a:r>
            <a:rPr lang="en-US" sz="1200" b="1" baseline="0">
              <a:solidFill>
                <a:srgbClr val="000080"/>
              </a:solidFill>
              <a:latin typeface="Arial"/>
              <a:ea typeface="+mn-ea"/>
              <a:cs typeface="Arial"/>
            </a:rPr>
            <a:t>▪  Enter:  </a:t>
          </a:r>
          <a:r>
            <a:rPr lang="en-US" sz="1200" b="1" baseline="0">
              <a:solidFill>
                <a:sysClr val="windowText" lastClr="000000"/>
              </a:solidFill>
              <a:latin typeface="Arial"/>
              <a:ea typeface="+mn-ea"/>
              <a:cs typeface="Arial"/>
            </a:rPr>
            <a:t>&amp;</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MID</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a:t>
          </a:r>
          <a:r>
            <a:rPr lang="en-US" sz="1200" b="1" baseline="0">
              <a:solidFill>
                <a:srgbClr val="800000"/>
              </a:solidFill>
              <a:latin typeface="Arial"/>
              <a:ea typeface="+mn-ea"/>
              <a:cs typeface="Arial"/>
            </a:rPr>
            <a:t> </a:t>
          </a:r>
          <a:r>
            <a:rPr lang="en-US" sz="1200" b="1" baseline="0">
              <a:solidFill>
                <a:sysClr val="windowText" lastClr="000000"/>
              </a:solidFill>
              <a:latin typeface="Arial"/>
              <a:ea typeface="+mn-ea"/>
              <a:cs typeface="Arial"/>
            </a:rPr>
            <a:t>MID(A38,7,3)</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a:t>
          </a:r>
          <a:r>
            <a:rPr lang="en-US" sz="1200" b="1" baseline="0">
              <a:solidFill>
                <a:sysClr val="windowText" lastClr="000000"/>
              </a:solidFill>
              <a:latin typeface="Arial"/>
              <a:ea typeface="+mn-ea"/>
              <a:cs typeface="Arial"/>
            </a:rPr>
            <a:t>&amp;</a:t>
          </a:r>
        </a:p>
        <a:p>
          <a:pPr marL="0" marR="0" indent="0" defTabSz="914400" eaLnBrk="1" fontAlgn="auto" latinLnBrk="0" hangingPunct="1">
            <a:lnSpc>
              <a:spcPct val="100000"/>
            </a:lnSpc>
            <a:spcBef>
              <a:spcPts val="0"/>
            </a:spcBef>
            <a:spcAft>
              <a:spcPts val="0"/>
            </a:spcAft>
            <a:buClrTx/>
            <a:buSzTx/>
            <a:buFontTx/>
            <a:buNone/>
            <a:tabLst/>
            <a:defRPr/>
          </a:pPr>
          <a:r>
            <a:rPr lang="en-US" sz="1200" b="1" baseline="0">
              <a:solidFill>
                <a:srgbClr val="000080"/>
              </a:solidFill>
              <a:latin typeface="Arial"/>
              <a:ea typeface="+mn-ea"/>
              <a:cs typeface="Arial"/>
            </a:rPr>
            <a:t>▪  Enter the </a:t>
          </a:r>
          <a:r>
            <a:rPr lang="en-US" sz="1200" b="1" baseline="0">
              <a:solidFill>
                <a:sysClr val="windowText" lastClr="000000"/>
              </a:solidFill>
              <a:latin typeface="Arial"/>
              <a:ea typeface="+mn-ea"/>
              <a:cs typeface="Arial"/>
            </a:rPr>
            <a:t>RIGHT</a:t>
          </a:r>
          <a:r>
            <a:rPr lang="en-US" sz="1200" b="1" baseline="0">
              <a:solidFill>
                <a:srgbClr val="800000"/>
              </a:solidFill>
              <a:latin typeface="Arial"/>
              <a:ea typeface="+mn-ea"/>
              <a:cs typeface="Arial"/>
            </a:rPr>
            <a:t> </a:t>
          </a:r>
          <a:r>
            <a:rPr lang="en-US" sz="1200" b="1" baseline="0">
              <a:solidFill>
                <a:srgbClr val="000080"/>
              </a:solidFill>
              <a:latin typeface="Arial"/>
              <a:ea typeface="+mn-ea"/>
              <a:cs typeface="Arial"/>
            </a:rPr>
            <a:t>function: </a:t>
          </a:r>
          <a:r>
            <a:rPr lang="en-US" sz="1200" b="1" baseline="0">
              <a:solidFill>
                <a:sysClr val="windowText" lastClr="000000"/>
              </a:solidFill>
              <a:latin typeface="Arial"/>
              <a:ea typeface="+mn-ea"/>
              <a:cs typeface="Arial"/>
            </a:rPr>
            <a:t>RIGHT(A38,4)</a:t>
          </a:r>
        </a:p>
        <a:p>
          <a:r>
            <a:rPr lang="en-US" sz="1200" b="1" baseline="0">
              <a:solidFill>
                <a:sysClr val="windowText" lastClr="000000"/>
              </a:solidFill>
              <a:latin typeface="Arial" pitchFamily="34" charset="0"/>
              <a:ea typeface="+mn-ea"/>
              <a:cs typeface="Arial" pitchFamily="34" charset="0"/>
            </a:rPr>
            <a:t>    OK</a:t>
          </a:r>
        </a:p>
        <a:p>
          <a:r>
            <a:rPr lang="en-US" sz="1200" b="1" baseline="0">
              <a:solidFill>
                <a:srgbClr val="000080"/>
              </a:solidFill>
              <a:latin typeface="Arial" pitchFamily="34" charset="0"/>
              <a:ea typeface="+mn-ea"/>
              <a:cs typeface="Arial" pitchFamily="34" charset="0"/>
            </a:rPr>
            <a:t>▪  Select  cell A62 and drag the AutoFill handle down</a:t>
          </a:r>
        </a:p>
        <a:p>
          <a:r>
            <a:rPr lang="en-US" sz="1200" b="1" baseline="0">
              <a:solidFill>
                <a:srgbClr val="000080"/>
              </a:solidFill>
              <a:latin typeface="Arial" pitchFamily="34" charset="0"/>
              <a:ea typeface="+mn-ea"/>
              <a:cs typeface="Arial" pitchFamily="34" charset="0"/>
            </a:rPr>
            <a:t>    to copy to the range A62:A71</a:t>
          </a:r>
        </a:p>
        <a:p>
          <a:endParaRPr lang="en-US" sz="1200" b="1" baseline="0">
            <a:solidFill>
              <a:srgbClr val="800000"/>
            </a:solidFill>
            <a:latin typeface="Arial" pitchFamily="34" charset="0"/>
            <a:ea typeface="+mn-ea"/>
            <a:cs typeface="Arial" pitchFamily="34" charset="0"/>
          </a:endParaRPr>
        </a:p>
        <a:p>
          <a:pPr marL="0" indent="0"/>
          <a:r>
            <a:rPr lang="en-US" sz="1200" b="1" baseline="0">
              <a:solidFill>
                <a:srgbClr val="800000"/>
              </a:solidFill>
              <a:latin typeface="Arial" pitchFamily="34" charset="0"/>
              <a:ea typeface="+mn-ea"/>
              <a:cs typeface="Arial" pitchFamily="34" charset="0"/>
            </a:rPr>
            <a:t> </a:t>
          </a:r>
          <a:endParaRPr lang="en-US" sz="1200" b="1">
            <a:solidFill>
              <a:srgbClr val="800000"/>
            </a:solidFill>
            <a:latin typeface="Arial" pitchFamily="34" charset="0"/>
            <a:ea typeface="+mn-ea"/>
            <a:cs typeface="Arial" pitchFamily="34" charset="0"/>
          </a:endParaRPr>
        </a:p>
      </xdr:txBody>
    </xdr:sp>
    <xdr:clientData/>
  </xdr:oneCellAnchor>
  <xdr:oneCellAnchor>
    <xdr:from>
      <xdr:col>4</xdr:col>
      <xdr:colOff>257175</xdr:colOff>
      <xdr:row>75</xdr:row>
      <xdr:rowOff>0</xdr:rowOff>
    </xdr:from>
    <xdr:ext cx="5477525" cy="3590925"/>
    <xdr:sp macro="" textlink="">
      <xdr:nvSpPr>
        <xdr:cNvPr id="5" name="TextBox 4"/>
        <xdr:cNvSpPr txBox="1"/>
      </xdr:nvSpPr>
      <xdr:spPr>
        <a:xfrm>
          <a:off x="4267200" y="12144375"/>
          <a:ext cx="5477525" cy="3590925"/>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400" b="1">
              <a:solidFill>
                <a:srgbClr val="800000"/>
              </a:solidFill>
              <a:latin typeface="Arial" pitchFamily="34" charset="0"/>
              <a:ea typeface="+mn-ea"/>
              <a:cs typeface="Arial" pitchFamily="34" charset="0"/>
            </a:rPr>
            <a:t>LENFunction</a:t>
          </a:r>
        </a:p>
        <a:p>
          <a:endParaRPr lang="en-US" sz="1200" b="1">
            <a:solidFill>
              <a:srgbClr val="800000"/>
            </a:solidFill>
            <a:latin typeface="Arial" pitchFamily="34" charset="0"/>
            <a:ea typeface="+mn-ea"/>
            <a:cs typeface="Arial" pitchFamily="34" charset="0"/>
          </a:endParaRPr>
        </a:p>
        <a:p>
          <a:r>
            <a:rPr lang="en-US" sz="1200" b="1">
              <a:solidFill>
                <a:srgbClr val="000080"/>
              </a:solidFill>
              <a:latin typeface="Arial" pitchFamily="34" charset="0"/>
              <a:ea typeface="+mn-ea"/>
              <a:cs typeface="Arial" pitchFamily="34" charset="0"/>
            </a:rPr>
            <a:t>The LEN function counts the number of characters in a string of characters.  Since an NSN must be 13 characters long, suppose you want to count the number of characters in each of the NSNs in A77:A102. Those not 13 characters long are not NSNs.  Row 93 is blank.  Row 94 is not blank, it contains a blank space (Space bar).</a:t>
          </a:r>
        </a:p>
        <a:p>
          <a:endParaRPr lang="en-US" sz="1200" b="1">
            <a:solidFill>
              <a:srgbClr val="800000"/>
            </a:solidFill>
            <a:latin typeface="Arial" pitchFamily="34" charset="0"/>
            <a:ea typeface="+mn-ea"/>
            <a:cs typeface="Arial" pitchFamily="34" charset="0"/>
          </a:endParaRPr>
        </a:p>
        <a:p>
          <a:pPr marL="0" indent="0"/>
          <a:r>
            <a:rPr lang="en-US" sz="1200" b="1">
              <a:solidFill>
                <a:srgbClr val="800000"/>
              </a:solidFill>
              <a:latin typeface="Arial" pitchFamily="34" charset="0"/>
              <a:ea typeface="+mn-ea"/>
              <a:cs typeface="Arial" pitchFamily="34" charset="0"/>
            </a:rPr>
            <a:t>LEN</a:t>
          </a:r>
        </a:p>
        <a:p>
          <a:pPr marL="0" indent="0"/>
          <a:r>
            <a:rPr lang="en-US" sz="1200" b="1" baseline="0">
              <a:solidFill>
                <a:srgbClr val="000080"/>
              </a:solidFill>
              <a:latin typeface="Arial" pitchFamily="34" charset="0"/>
              <a:ea typeface="+mn-ea"/>
              <a:cs typeface="Arial" pitchFamily="34" charset="0"/>
            </a:rPr>
            <a:t>▪  In cell B77, use the LEN text function:</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click the </a:t>
          </a:r>
          <a:r>
            <a:rPr lang="en-US" sz="1200" b="1" i="1" baseline="0">
              <a:solidFill>
                <a:srgbClr val="000080"/>
              </a:solidFill>
              <a:latin typeface="Times New Roman" pitchFamily="18" charset="0"/>
              <a:ea typeface="+mn-ea"/>
              <a:cs typeface="Times New Roman" pitchFamily="18" charset="0"/>
            </a:rPr>
            <a:t>fx</a:t>
          </a:r>
          <a:r>
            <a:rPr lang="en-US" sz="1200" b="1" baseline="0">
              <a:solidFill>
                <a:srgbClr val="000080"/>
              </a:solidFill>
              <a:latin typeface="Arial" pitchFamily="34" charset="0"/>
              <a:ea typeface="+mn-ea"/>
              <a:cs typeface="Arial" pitchFamily="34" charset="0"/>
            </a:rPr>
            <a:t>, Insert function button</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from the Text functions, select </a:t>
          </a:r>
          <a:r>
            <a:rPr lang="en-US" sz="1200" b="1" baseline="0">
              <a:solidFill>
                <a:schemeClr val="tx1"/>
              </a:solidFill>
              <a:latin typeface="Arial" pitchFamily="34" charset="0"/>
              <a:ea typeface="+mn-ea"/>
              <a:cs typeface="Arial" pitchFamily="34" charset="0"/>
            </a:rPr>
            <a:t>LEN</a:t>
          </a:r>
        </a:p>
        <a:p>
          <a:r>
            <a:rPr lang="en-US" sz="1200" b="1" baseline="0">
              <a:solidFill>
                <a:srgbClr val="800000"/>
              </a:solidFill>
              <a:latin typeface="Arial" pitchFamily="34" charset="0"/>
              <a:ea typeface="+mn-ea"/>
              <a:cs typeface="Arial" pitchFamily="34" charset="0"/>
            </a:rPr>
            <a:t>    </a:t>
          </a:r>
          <a:r>
            <a:rPr lang="en-US" sz="1200" b="1" baseline="0">
              <a:solidFill>
                <a:srgbClr val="000080"/>
              </a:solidFill>
              <a:latin typeface="Arial" pitchFamily="34" charset="0"/>
              <a:ea typeface="+mn-ea"/>
              <a:cs typeface="Arial" pitchFamily="34" charset="0"/>
            </a:rPr>
            <a:t>-  in the "Text" box select cell </a:t>
          </a:r>
          <a:r>
            <a:rPr lang="en-US" sz="1200" b="1" baseline="0">
              <a:solidFill>
                <a:sysClr val="windowText" lastClr="000000"/>
              </a:solidFill>
              <a:latin typeface="Arial" pitchFamily="34" charset="0"/>
              <a:ea typeface="+mn-ea"/>
              <a:cs typeface="Arial" pitchFamily="34" charset="0"/>
            </a:rPr>
            <a:t>A77</a:t>
          </a:r>
        </a:p>
        <a:p>
          <a:r>
            <a:rPr lang="en-US" sz="1200" b="1" baseline="0">
              <a:solidFill>
                <a:srgbClr val="800000"/>
              </a:solidFill>
              <a:latin typeface="Arial" pitchFamily="34" charset="0"/>
              <a:ea typeface="+mn-ea"/>
              <a:cs typeface="Arial" pitchFamily="34" charset="0"/>
            </a:rPr>
            <a:t>    </a:t>
          </a:r>
          <a:r>
            <a:rPr lang="en-US" sz="1200" b="1" baseline="0">
              <a:solidFill>
                <a:sysClr val="windowText" lastClr="000000"/>
              </a:solidFill>
              <a:latin typeface="Arial" pitchFamily="34" charset="0"/>
              <a:ea typeface="+mn-ea"/>
              <a:cs typeface="Arial" pitchFamily="34" charset="0"/>
            </a:rPr>
            <a:t>OK</a:t>
          </a:r>
        </a:p>
        <a:p>
          <a:r>
            <a:rPr lang="en-US" sz="1100" b="1" baseline="0">
              <a:solidFill>
                <a:srgbClr val="000080"/>
              </a:solidFill>
              <a:latin typeface="Arial"/>
              <a:ea typeface="+mn-ea"/>
              <a:cs typeface="Arial"/>
            </a:rPr>
            <a:t>▪  </a:t>
          </a:r>
          <a:r>
            <a:rPr lang="en-US" sz="1200" b="1" baseline="0">
              <a:solidFill>
                <a:srgbClr val="000080"/>
              </a:solidFill>
              <a:latin typeface="Arial" pitchFamily="34" charset="0"/>
              <a:ea typeface="+mn-ea"/>
              <a:cs typeface="Arial" pitchFamily="34" charset="0"/>
            </a:rPr>
            <a:t>Select  cell B77 and drag the AutoFill handle down</a:t>
          </a:r>
        </a:p>
        <a:p>
          <a:r>
            <a:rPr lang="en-US" sz="1200" b="1" baseline="0">
              <a:solidFill>
                <a:srgbClr val="000080"/>
              </a:solidFill>
              <a:latin typeface="Arial" pitchFamily="34" charset="0"/>
              <a:ea typeface="+mn-ea"/>
              <a:cs typeface="Arial" pitchFamily="34" charset="0"/>
            </a:rPr>
            <a:t>    to copy to the range B77:B102</a:t>
          </a:r>
        </a:p>
        <a:p>
          <a:endParaRPr lang="en-US" sz="1200" b="1" baseline="0">
            <a:solidFill>
              <a:srgbClr val="800000"/>
            </a:solidFill>
            <a:latin typeface="Arial" pitchFamily="34" charset="0"/>
            <a:ea typeface="+mn-ea"/>
            <a:cs typeface="Arial" pitchFamily="34" charset="0"/>
          </a:endParaRPr>
        </a:p>
        <a:p>
          <a:r>
            <a:rPr lang="en-US" sz="1200" b="1" baseline="0">
              <a:solidFill>
                <a:srgbClr val="000080"/>
              </a:solidFill>
              <a:latin typeface="Arial" pitchFamily="34" charset="0"/>
              <a:ea typeface="+mn-ea"/>
              <a:cs typeface="Arial" pitchFamily="34" charset="0"/>
            </a:rPr>
            <a:t>Note:  The length for A94 is "1".  A94 is not blank, it contains one blank character produced by pressing the space bar.</a:t>
          </a:r>
        </a:p>
      </xdr:txBody>
    </xdr:sp>
    <xdr:clientData/>
  </xdr:oneCellAnchor>
  <xdr:twoCellAnchor>
    <xdr:from>
      <xdr:col>1</xdr:col>
      <xdr:colOff>266700</xdr:colOff>
      <xdr:row>66</xdr:row>
      <xdr:rowOff>28575</xdr:rowOff>
    </xdr:from>
    <xdr:to>
      <xdr:col>3</xdr:col>
      <xdr:colOff>561975</xdr:colOff>
      <xdr:row>74</xdr:row>
      <xdr:rowOff>0</xdr:rowOff>
    </xdr:to>
    <xdr:sp macro="" textlink="">
      <xdr:nvSpPr>
        <xdr:cNvPr id="6" name="Down Arrow 5"/>
        <xdr:cNvSpPr/>
      </xdr:nvSpPr>
      <xdr:spPr>
        <a:xfrm>
          <a:off x="1724025" y="10715625"/>
          <a:ext cx="1962150" cy="1266825"/>
        </a:xfrm>
        <a:prstGeom prst="downArrow">
          <a:avLst/>
        </a:prstGeom>
        <a:solidFill>
          <a:srgbClr val="800000"/>
        </a:solidFill>
        <a:ln>
          <a:solidFill>
            <a:srgbClr val="FF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 rtlCol="0" anchor="ctr"/>
        <a:lstStyle/>
        <a:p>
          <a:pPr algn="ctr"/>
          <a:r>
            <a:rPr lang="en-US" sz="1200" b="1">
              <a:solidFill>
                <a:srgbClr val="FFCC00"/>
              </a:solidFill>
              <a:latin typeface="Arial" pitchFamily="34" charset="0"/>
              <a:cs typeface="Arial" pitchFamily="34" charset="0"/>
            </a:rPr>
            <a:t>MORE</a:t>
          </a:r>
        </a:p>
      </xdr:txBody>
    </xdr:sp>
    <xdr:clientData/>
  </xdr:twoCellAnchor>
  <xdr:twoCellAnchor>
    <xdr:from>
      <xdr:col>1</xdr:col>
      <xdr:colOff>619125</xdr:colOff>
      <xdr:row>92</xdr:row>
      <xdr:rowOff>104775</xdr:rowOff>
    </xdr:from>
    <xdr:to>
      <xdr:col>4</xdr:col>
      <xdr:colOff>28575</xdr:colOff>
      <xdr:row>100</xdr:row>
      <xdr:rowOff>76200</xdr:rowOff>
    </xdr:to>
    <xdr:sp macro="" textlink="">
      <xdr:nvSpPr>
        <xdr:cNvPr id="7" name="Down Arrow 6"/>
        <xdr:cNvSpPr/>
      </xdr:nvSpPr>
      <xdr:spPr>
        <a:xfrm>
          <a:off x="2076450" y="15001875"/>
          <a:ext cx="1962150" cy="1266825"/>
        </a:xfrm>
        <a:prstGeom prst="downArrow">
          <a:avLst/>
        </a:prstGeom>
        <a:solidFill>
          <a:srgbClr val="800000"/>
        </a:solidFill>
        <a:ln>
          <a:solidFill>
            <a:srgbClr val="FFCC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vert="wordArtVert" rtlCol="0" anchor="ctr"/>
        <a:lstStyle/>
        <a:p>
          <a:pPr algn="ctr"/>
          <a:r>
            <a:rPr lang="en-US" sz="1200" b="1">
              <a:solidFill>
                <a:srgbClr val="FFCC00"/>
              </a:solidFill>
              <a:latin typeface="Arial" pitchFamily="34" charset="0"/>
              <a:cs typeface="Arial" pitchFamily="34" charset="0"/>
            </a:rPr>
            <a:t>MORE</a:t>
          </a:r>
        </a:p>
      </xdr:txBody>
    </xdr:sp>
    <xdr:clientData/>
  </xdr:twoCellAnchor>
  <xdr:oneCellAnchor>
    <xdr:from>
      <xdr:col>0</xdr:col>
      <xdr:colOff>123825</xdr:colOff>
      <xdr:row>103</xdr:row>
      <xdr:rowOff>9525</xdr:rowOff>
    </xdr:from>
    <xdr:ext cx="9105900" cy="2990849"/>
    <xdr:sp macro="" textlink="">
      <xdr:nvSpPr>
        <xdr:cNvPr id="8" name="TextBox 7"/>
        <xdr:cNvSpPr txBox="1"/>
      </xdr:nvSpPr>
      <xdr:spPr>
        <a:xfrm>
          <a:off x="123825" y="16687800"/>
          <a:ext cx="9105900" cy="2990849"/>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tr-TR" sz="1400" b="1">
              <a:solidFill>
                <a:srgbClr val="800000"/>
              </a:solidFill>
              <a:latin typeface="Arial" pitchFamily="34" charset="0"/>
              <a:ea typeface="+mn-ea"/>
              <a:cs typeface="Arial" pitchFamily="34" charset="0"/>
            </a:rPr>
            <a:t>Task</a:t>
          </a:r>
          <a:endParaRPr lang="tr-TR" sz="1400" b="1" baseline="0">
            <a:solidFill>
              <a:srgbClr val="800000"/>
            </a:solidFill>
            <a:latin typeface="Arial" pitchFamily="34" charset="0"/>
            <a:ea typeface="+mn-ea"/>
            <a:cs typeface="Arial" pitchFamily="34" charset="0"/>
          </a:endParaRPr>
        </a:p>
        <a:p>
          <a:pPr algn="ctr"/>
          <a:endParaRPr lang="en-US" sz="1200" b="1">
            <a:solidFill>
              <a:srgbClr val="800000"/>
            </a:solidFill>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200" b="1">
              <a:solidFill>
                <a:srgbClr val="000080"/>
              </a:solidFill>
              <a:latin typeface="Arial" pitchFamily="34" charset="0"/>
              <a:ea typeface="+mn-ea"/>
              <a:cs typeface="Arial" pitchFamily="34" charset="0"/>
            </a:rPr>
            <a:t>Each month a worker downloads</a:t>
          </a:r>
          <a:r>
            <a:rPr lang="en-US" sz="1200" b="1" baseline="0">
              <a:solidFill>
                <a:srgbClr val="000080"/>
              </a:solidFill>
              <a:latin typeface="Arial" pitchFamily="34" charset="0"/>
              <a:ea typeface="+mn-ea"/>
              <a:cs typeface="Arial" pitchFamily="34" charset="0"/>
            </a:rPr>
            <a:t> a listing of material requests.  He needs to analyze those requests to determine if there is a problem, and if so, what is the problem.  One of the columns contains the NSN for the item.  Unfortunately, not all are actually NSNs; some are part numbers or something a contractor entered to complete the required formThe worker has identified four indicators for non-NSNs:</a:t>
          </a:r>
        </a:p>
        <a:p>
          <a:r>
            <a:rPr lang="en-US" sz="1200" b="1" baseline="0">
              <a:solidFill>
                <a:srgbClr val="000080"/>
              </a:solidFill>
              <a:latin typeface="Arial" pitchFamily="34" charset="0"/>
              <a:ea typeface="+mn-ea"/>
              <a:cs typeface="Arial" pitchFamily="34" charset="0"/>
            </a:rPr>
            <a:t>     </a:t>
          </a:r>
          <a:r>
            <a:rPr lang="en-US" sz="1200" b="1" baseline="0">
              <a:solidFill>
                <a:srgbClr val="000080"/>
              </a:solidFill>
              <a:latin typeface="Arial"/>
              <a:ea typeface="+mn-ea"/>
              <a:cs typeface="Arial"/>
            </a:rPr>
            <a:t>▪  Entry does not contain 13 characters.  An NSN must have exactly 13.</a:t>
          </a:r>
        </a:p>
        <a:p>
          <a:r>
            <a:rPr lang="en-US" sz="1200" b="1" baseline="0">
              <a:solidFill>
                <a:srgbClr val="000080"/>
              </a:solidFill>
              <a:latin typeface="Arial"/>
              <a:ea typeface="+mn-ea"/>
              <a:cs typeface="Arial"/>
            </a:rPr>
            <a:t>     ▪  Entry is blank or contains a blank character.</a:t>
          </a:r>
        </a:p>
        <a:p>
          <a:r>
            <a:rPr lang="en-US" sz="1200" b="1" baseline="0">
              <a:solidFill>
                <a:srgbClr val="000080"/>
              </a:solidFill>
              <a:latin typeface="Arial"/>
              <a:ea typeface="+mn-ea"/>
              <a:cs typeface="Arial"/>
            </a:rPr>
            <a:t>     ▪</a:t>
          </a:r>
          <a:r>
            <a:rPr lang="en-US" sz="1200" b="1" baseline="0">
              <a:solidFill>
                <a:srgbClr val="000080"/>
              </a:solidFill>
              <a:latin typeface="Arial" pitchFamily="34" charset="0"/>
              <a:ea typeface="+mn-ea"/>
              <a:cs typeface="Arial" pitchFamily="34" charset="0"/>
            </a:rPr>
            <a:t>  Entry contains text.  An NSN cannot contain text.</a:t>
          </a:r>
        </a:p>
        <a:p>
          <a:r>
            <a:rPr lang="en-US" sz="1200" b="1" baseline="0">
              <a:solidFill>
                <a:srgbClr val="000080"/>
              </a:solidFill>
              <a:latin typeface="Arial" pitchFamily="34" charset="0"/>
              <a:ea typeface="+mn-ea"/>
              <a:cs typeface="Arial" pitchFamily="34" charset="0"/>
            </a:rPr>
            <a:t>     </a:t>
          </a:r>
          <a:r>
            <a:rPr lang="en-US" sz="1200" b="1" baseline="0">
              <a:solidFill>
                <a:srgbClr val="000080"/>
              </a:solidFill>
              <a:latin typeface="Arial"/>
              <a:ea typeface="+mn-ea"/>
              <a:cs typeface="Arial"/>
            </a:rPr>
            <a:t>▪  First four characters are not a valid FSC.</a:t>
          </a:r>
        </a:p>
        <a:p>
          <a:r>
            <a:rPr lang="en-US" sz="1200" b="1">
              <a:solidFill>
                <a:srgbClr val="000080"/>
              </a:solidFill>
              <a:latin typeface="Arial" pitchFamily="34" charset="0"/>
              <a:ea typeface="+mn-ea"/>
              <a:cs typeface="Arial" pitchFamily="34" charset="0"/>
            </a:rPr>
            <a:t>26 supposed NSNs are listed in A123:A148 below.</a:t>
          </a:r>
          <a:r>
            <a:rPr lang="en-US" sz="1200" b="1" baseline="0">
              <a:solidFill>
                <a:srgbClr val="000080"/>
              </a:solidFill>
              <a:latin typeface="Arial" pitchFamily="34" charset="0"/>
              <a:ea typeface="+mn-ea"/>
              <a:cs typeface="Arial" pitchFamily="34" charset="0"/>
            </a:rPr>
            <a:t> The worker wants to use this spreadsheet to identify the ones that are not NSNs and the reason they are not in columns "B" thru "</a:t>
          </a:r>
          <a:r>
            <a:rPr lang="tr-TR" sz="1200" b="1" baseline="0">
              <a:solidFill>
                <a:srgbClr val="000080"/>
              </a:solidFill>
              <a:latin typeface="Arial" pitchFamily="34" charset="0"/>
              <a:ea typeface="+mn-ea"/>
              <a:cs typeface="Arial" pitchFamily="34" charset="0"/>
            </a:rPr>
            <a:t>D</a:t>
          </a:r>
          <a:r>
            <a:rPr lang="en-US" sz="1200" b="1" baseline="0">
              <a:solidFill>
                <a:srgbClr val="000080"/>
              </a:solidFill>
              <a:latin typeface="Arial" pitchFamily="34" charset="0"/>
              <a:ea typeface="+mn-ea"/>
              <a:cs typeface="Arial" pitchFamily="34" charset="0"/>
            </a:rPr>
            <a:t>", and </a:t>
          </a:r>
          <a:r>
            <a:rPr lang="tr-TR" sz="1200" b="1" baseline="0">
              <a:solidFill>
                <a:srgbClr val="000080"/>
              </a:solidFill>
              <a:latin typeface="Arial" pitchFamily="34" charset="0"/>
              <a:ea typeface="+mn-ea"/>
              <a:cs typeface="Arial" pitchFamily="34" charset="0"/>
            </a:rPr>
            <a:t>final result</a:t>
          </a:r>
          <a:r>
            <a:rPr lang="en-US" sz="1200" b="1" baseline="0">
              <a:solidFill>
                <a:srgbClr val="000080"/>
              </a:solidFill>
              <a:latin typeface="Arial" pitchFamily="34" charset="0"/>
              <a:ea typeface="+mn-ea"/>
              <a:cs typeface="Arial" pitchFamily="34" charset="0"/>
            </a:rPr>
            <a:t> in column "</a:t>
          </a:r>
          <a:r>
            <a:rPr lang="tr-TR" sz="1200" b="1" baseline="0">
              <a:solidFill>
                <a:srgbClr val="000080"/>
              </a:solidFill>
              <a:latin typeface="Arial" pitchFamily="34" charset="0"/>
              <a:ea typeface="+mn-ea"/>
              <a:cs typeface="Arial" pitchFamily="34" charset="0"/>
            </a:rPr>
            <a:t>E". </a:t>
          </a:r>
        </a:p>
        <a:p>
          <a:endParaRPr lang="tr-TR" sz="1200" b="1" baseline="0">
            <a:solidFill>
              <a:srgbClr val="000080"/>
            </a:solidFill>
            <a:latin typeface="Arial" pitchFamily="34" charset="0"/>
            <a:ea typeface="+mn-ea"/>
            <a:cs typeface="Arial" pitchFamily="34" charset="0"/>
          </a:endParaRPr>
        </a:p>
        <a:p>
          <a:r>
            <a:rPr lang="tr-TR" sz="1200" b="1" baseline="0">
              <a:solidFill>
                <a:srgbClr val="000080"/>
              </a:solidFill>
              <a:latin typeface="Arial" pitchFamily="34" charset="0"/>
              <a:ea typeface="+mn-ea"/>
              <a:cs typeface="Arial" pitchFamily="34" charset="0"/>
            </a:rPr>
            <a:t>Column F should have the corrected NSN: If an NSN has less than 13 digits, put 0's in the beginning to make them 13 characters long. If the NSN contains text or blank, do nothing.</a:t>
          </a:r>
          <a:endParaRPr lang="en-US" sz="1200" b="1">
            <a:solidFill>
              <a:srgbClr val="000080"/>
            </a:solidFill>
            <a:latin typeface="Arial" pitchFamily="34" charset="0"/>
            <a:ea typeface="+mn-ea"/>
            <a:cs typeface="Arial" pitchFamily="34" charset="0"/>
          </a:endParaRPr>
        </a:p>
        <a:p>
          <a:endParaRPr lang="en-US" sz="1200" b="1">
            <a:solidFill>
              <a:srgbClr val="800000"/>
            </a:solidFill>
            <a:latin typeface="Arial" pitchFamily="34" charset="0"/>
            <a:ea typeface="+mn-ea"/>
            <a:cs typeface="Arial" pitchFamily="34" charset="0"/>
          </a:endParaRPr>
        </a:p>
      </xdr:txBody>
    </xdr:sp>
    <xdr:clientData/>
  </xdr:oneCellAnchor>
  <xdr:oneCellAnchor>
    <xdr:from>
      <xdr:col>7</xdr:col>
      <xdr:colOff>581025</xdr:colOff>
      <xdr:row>122</xdr:row>
      <xdr:rowOff>0</xdr:rowOff>
    </xdr:from>
    <xdr:ext cx="5477525" cy="5429250"/>
    <xdr:sp macro="" textlink="">
      <xdr:nvSpPr>
        <xdr:cNvPr id="9" name="TextBox 8"/>
        <xdr:cNvSpPr txBox="1"/>
      </xdr:nvSpPr>
      <xdr:spPr>
        <a:xfrm>
          <a:off x="7419975" y="19754850"/>
          <a:ext cx="5477525" cy="5429250"/>
        </a:xfrm>
        <a:prstGeom prst="rect">
          <a:avLst/>
        </a:prstGeom>
        <a:solidFill>
          <a:srgbClr val="FFFF99"/>
        </a:solidFill>
        <a:ln w="28575">
          <a:solidFill>
            <a:srgbClr val="80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800000"/>
              </a:solidFill>
              <a:effectLst/>
              <a:uLnTx/>
              <a:uFillTx/>
              <a:latin typeface="Arial" pitchFamily="34" charset="0"/>
              <a:ea typeface="+mn-ea"/>
              <a:cs typeface="Arial" pitchFamily="34" charset="0"/>
            </a:rPr>
            <a:t>Solution</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000099"/>
              </a:solidFill>
              <a:effectLst/>
              <a:uLnTx/>
              <a:uFillTx/>
              <a:latin typeface="Arial" pitchFamily="34" charset="0"/>
              <a:ea typeface="+mn-ea"/>
              <a:cs typeface="Arial" pitchFamily="34" charset="0"/>
            </a:rPr>
            <a:t>Column "B" - checking for 13 characters.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In cell </a:t>
          </a:r>
          <a:r>
            <a:rPr kumimoji="0" lang="en-US" sz="1200" b="1" i="0" u="none" strike="noStrike" kern="0" cap="none" spc="0" normalizeH="0" baseline="0" noProof="0">
              <a:ln>
                <a:noFill/>
              </a:ln>
              <a:solidFill>
                <a:prstClr val="black"/>
              </a:solidFill>
              <a:effectLst/>
              <a:uLnTx/>
              <a:uFillTx/>
              <a:latin typeface="Arial" pitchFamily="34" charset="0"/>
              <a:ea typeface="+mn-ea"/>
              <a:cs typeface="Arial" pitchFamily="34" charset="0"/>
            </a:rPr>
            <a:t>B123</a:t>
          </a: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 enter formula: </a:t>
          </a:r>
          <a:r>
            <a:rPr kumimoji="0" lang="en-US" sz="1200" b="1" i="0" u="none" strike="noStrike" kern="0" cap="none" spc="0" normalizeH="0" baseline="0" noProof="0">
              <a:ln>
                <a:noFill/>
              </a:ln>
              <a:solidFill>
                <a:sysClr val="windowText" lastClr="000000"/>
              </a:solidFill>
              <a:effectLst/>
              <a:uLnTx/>
              <a:uFillTx/>
              <a:latin typeface="Arial" pitchFamily="34" charset="0"/>
              <a:ea typeface="+mn-ea"/>
              <a:cs typeface="Arial" pitchFamily="34" charset="0"/>
            </a:rPr>
            <a:t>=IF(LEN($A123)&lt;&gt;13,"Not 13 Char","")</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     (LEN($A123) counts the characters in the string.  IF checks if that length is other than 13.  If other tha 13, IF returns "Not 13 Char", enclosed in double quotes because it is a string.  If length is exactly 13, IF return nothing,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000099"/>
              </a:solidFill>
              <a:effectLst/>
              <a:uLnTx/>
              <a:uFillTx/>
              <a:latin typeface="Arial" pitchFamily="34" charset="0"/>
              <a:ea typeface="+mn-ea"/>
              <a:cs typeface="Arial" pitchFamily="34" charset="0"/>
            </a:rPr>
            <a:t>Column "C" - checking for text.  ISTEXT is an Information function.</a:t>
          </a:r>
          <a:endParaRPr kumimoji="0" lang="en-US" sz="1200" b="0" i="0" u="none" strike="noStrike" kern="0" cap="none" spc="0" normalizeH="0" baseline="0" noProof="0">
            <a:ln>
              <a:noFill/>
            </a:ln>
            <a:solidFill>
              <a:srgbClr val="000099"/>
            </a:solidFill>
            <a:effectLst/>
            <a:uLnTx/>
            <a:uFillTx/>
            <a:latin typeface="Arial" pitchFamily="34" charset="0"/>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 In cell </a:t>
          </a:r>
          <a:r>
            <a:rPr kumimoji="0" lang="en-US" sz="1200" b="1" i="0" u="none" strike="noStrike" kern="0" cap="none" spc="0" normalizeH="0" baseline="0" noProof="0">
              <a:ln>
                <a:noFill/>
              </a:ln>
              <a:solidFill>
                <a:prstClr val="black"/>
              </a:solidFill>
              <a:effectLst/>
              <a:uLnTx/>
              <a:uFillTx/>
              <a:latin typeface="Arial" pitchFamily="34" charset="0"/>
              <a:ea typeface="+mn-ea"/>
              <a:cs typeface="Arial" pitchFamily="34" charset="0"/>
            </a:rPr>
            <a:t>C123</a:t>
          </a: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 enter formula: </a:t>
          </a:r>
          <a:r>
            <a:rPr kumimoji="0" lang="en-US" sz="1200" b="1" i="0" u="none" strike="noStrike" kern="0" cap="none" spc="0" normalizeH="0" baseline="0" noProof="0">
              <a:ln>
                <a:noFill/>
              </a:ln>
              <a:solidFill>
                <a:prstClr val="black"/>
              </a:solidFill>
              <a:effectLst/>
              <a:uLnTx/>
              <a:uFillTx/>
              <a:latin typeface="Arial" pitchFamily="34" charset="0"/>
              <a:ea typeface="+mn-ea"/>
              <a:cs typeface="Arial" pitchFamily="34" charset="0"/>
            </a:rPr>
            <a:t>=IF(ISTEXT($A123),"Text","")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     ISTEXT($A123) returns True if the string contains text, otherwise returns False.  If ISTEXT returns True, IF returns "Text".  If ISTEXT returns False, IF returns nothing.</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000099"/>
              </a:solidFill>
              <a:effectLst/>
              <a:uLnTx/>
              <a:uFillTx/>
              <a:latin typeface="Arial" pitchFamily="34" charset="0"/>
              <a:ea typeface="+mn-ea"/>
              <a:cs typeface="Arial" pitchFamily="34" charset="0"/>
            </a:rPr>
            <a:t>Column "D" - checking for blanks.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 In cell </a:t>
          </a:r>
          <a:r>
            <a:rPr kumimoji="0" lang="en-US" sz="1200" b="1" i="0" u="none" strike="noStrike" kern="0" cap="none" spc="0" normalizeH="0" baseline="0" noProof="0">
              <a:ln>
                <a:noFill/>
              </a:ln>
              <a:solidFill>
                <a:prstClr val="black"/>
              </a:solidFill>
              <a:effectLst/>
              <a:uLnTx/>
              <a:uFillTx/>
              <a:latin typeface="Arial" pitchFamily="34" charset="0"/>
              <a:ea typeface="+mn-ea"/>
              <a:cs typeface="Arial" pitchFamily="34" charset="0"/>
            </a:rPr>
            <a:t>D123</a:t>
          </a: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 enter formula: </a:t>
          </a:r>
          <a:r>
            <a:rPr kumimoji="0" lang="en-US" sz="1200" b="1" i="0" u="none" strike="noStrike" kern="0" cap="none" spc="0" normalizeH="0" baseline="0" noProof="0">
              <a:ln>
                <a:noFill/>
              </a:ln>
              <a:solidFill>
                <a:prstClr val="black"/>
              </a:solidFill>
              <a:effectLst/>
              <a:uLnTx/>
              <a:uFillTx/>
              <a:latin typeface="Arial" pitchFamily="34" charset="0"/>
              <a:ea typeface="+mn-ea"/>
              <a:cs typeface="Arial" pitchFamily="34" charset="0"/>
            </a:rPr>
            <a:t>=IF(ISBLANK($A123),"Blank","")</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     ISBLANK($A123) returns True if cell A123 is blank, otherwise returns False.  If ISBLANK returns True, IF returns "Blank".  If ISBLANK returns False, IF returns nothing.</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000099"/>
              </a:solidFill>
              <a:effectLst/>
              <a:uLnTx/>
              <a:uFillTx/>
              <a:latin typeface="Arial" pitchFamily="34" charset="0"/>
              <a:ea typeface="+mn-ea"/>
              <a:cs typeface="Arial" pitchFamily="34" charset="0"/>
            </a:rPr>
            <a:t>Column "</a:t>
          </a:r>
          <a:r>
            <a:rPr kumimoji="0" lang="tr-TR" sz="1200" b="1" i="0" u="none" strike="noStrike" kern="0" cap="none" spc="0" normalizeH="0" baseline="0" noProof="0">
              <a:ln>
                <a:noFill/>
              </a:ln>
              <a:solidFill>
                <a:srgbClr val="000099"/>
              </a:solidFill>
              <a:effectLst/>
              <a:uLnTx/>
              <a:uFillTx/>
              <a:latin typeface="Arial" pitchFamily="34" charset="0"/>
              <a:ea typeface="+mn-ea"/>
              <a:cs typeface="Arial" pitchFamily="34" charset="0"/>
            </a:rPr>
            <a:t>E</a:t>
          </a:r>
          <a:r>
            <a:rPr kumimoji="0" lang="en-US" sz="1200" b="1" i="0" u="none" strike="noStrike" kern="0" cap="none" spc="0" normalizeH="0" baseline="0" noProof="0">
              <a:ln>
                <a:noFill/>
              </a:ln>
              <a:solidFill>
                <a:srgbClr val="000099"/>
              </a:solidFill>
              <a:effectLst/>
              <a:uLnTx/>
              <a:uFillTx/>
              <a:latin typeface="Arial" pitchFamily="34" charset="0"/>
              <a:ea typeface="+mn-ea"/>
              <a:cs typeface="Arial" pitchFamily="34" charset="0"/>
            </a:rPr>
            <a:t>" - consolidating.</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In cell </a:t>
          </a:r>
          <a:r>
            <a:rPr kumimoji="0" lang="en-US" sz="1200" b="1" i="0" u="none" strike="noStrike" kern="0" cap="none" spc="0" normalizeH="0" baseline="0" noProof="0">
              <a:ln>
                <a:noFill/>
              </a:ln>
              <a:solidFill>
                <a:prstClr val="black"/>
              </a:solidFill>
              <a:effectLst/>
              <a:uLnTx/>
              <a:uFillTx/>
              <a:latin typeface="Arial" pitchFamily="34" charset="0"/>
              <a:ea typeface="+mn-ea"/>
              <a:cs typeface="Arial" pitchFamily="34" charset="0"/>
            </a:rPr>
            <a:t>F123</a:t>
          </a: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 enter formula:</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     =IF(LEN($A123)&lt;&gt;13,"Not 13 Char",IF(ISTEXT($A123),"Text",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           IF(ISBLANK($A123),"Blank",</a:t>
          </a:r>
        </a:p>
        <a:p>
          <a:pPr marL="0" marR="0" lvl="0" indent="0" defTabSz="914400" eaLnBrk="1" fontAlgn="auto" latinLnBrk="0" hangingPunct="1">
            <a:lnSpc>
              <a:spcPct val="100000"/>
            </a:lnSpc>
            <a:spcBef>
              <a:spcPts val="0"/>
            </a:spcBef>
            <a:spcAft>
              <a:spcPts val="0"/>
            </a:spcAft>
            <a:buClrTx/>
            <a:buSzTx/>
            <a:buFontTx/>
            <a:buNone/>
            <a:tabLst/>
            <a:defRPr/>
          </a:pPr>
          <a:r>
            <a:rPr kumimoji="0" lang="tr-TR" sz="1200" b="1" i="0" u="none" strike="noStrike" kern="0" cap="none" spc="0" normalizeH="0" baseline="0" noProof="0">
              <a:ln>
                <a:noFill/>
              </a:ln>
              <a:solidFill>
                <a:srgbClr val="800000"/>
              </a:solidFill>
              <a:effectLst/>
              <a:uLnTx/>
              <a:uFillTx/>
              <a:latin typeface="Arial" pitchFamily="34" charset="0"/>
              <a:ea typeface="+mn-ea"/>
              <a:cs typeface="Arial" pitchFamily="34" charset="0"/>
            </a:rPr>
            <a:t>                 </a:t>
          </a: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a:t>
          </a:r>
          <a:r>
            <a:rPr kumimoji="0" lang="tr-TR" sz="1200" b="1" i="0" u="none" strike="noStrike" kern="0" cap="none" spc="0" normalizeH="0" baseline="0" noProof="0">
              <a:ln>
                <a:noFill/>
              </a:ln>
              <a:solidFill>
                <a:srgbClr val="800000"/>
              </a:solidFill>
              <a:effectLst/>
              <a:uLnTx/>
              <a:uFillTx/>
              <a:latin typeface="Arial" pitchFamily="34" charset="0"/>
              <a:ea typeface="+mn-ea"/>
              <a:cs typeface="Arial" pitchFamily="34" charset="0"/>
            </a:rPr>
            <a:t>No</a:t>
          </a: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a:t>
          </a:r>
          <a:r>
            <a:rPr kumimoji="0" lang="tr-TR" sz="1200" b="1" i="0" u="none" strike="noStrike" kern="0" cap="none" spc="0" normalizeH="0" baseline="0" noProof="0">
              <a:ln>
                <a:noFill/>
              </a:ln>
              <a:solidFill>
                <a:srgbClr val="800000"/>
              </a:solidFill>
              <a:effectLst/>
              <a:uLnTx/>
              <a:uFillTx/>
              <a:latin typeface="Arial" pitchFamily="34" charset="0"/>
              <a:ea typeface="+mn-ea"/>
              <a:cs typeface="Arial" pitchFamily="34" charset="0"/>
            </a:rPr>
            <a:t>Yes</a:t>
          </a: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     This is simply the </a:t>
          </a:r>
          <a:r>
            <a:rPr kumimoji="0" lang="tr-TR" sz="1200" b="1" i="0" u="none" strike="noStrike" kern="0" cap="none" spc="0" normalizeH="0" baseline="0" noProof="0">
              <a:ln>
                <a:noFill/>
              </a:ln>
              <a:solidFill>
                <a:srgbClr val="800000"/>
              </a:solidFill>
              <a:effectLst/>
              <a:uLnTx/>
              <a:uFillTx/>
              <a:latin typeface="Arial" pitchFamily="34" charset="0"/>
              <a:ea typeface="+mn-ea"/>
              <a:cs typeface="Arial" pitchFamily="34" charset="0"/>
            </a:rPr>
            <a:t>three </a:t>
          </a:r>
          <a:r>
            <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rPr>
            <a:t>IF functions created earlier, nested within each other.  That is, the 2nd IF becomes the false argument of the 1st, replacing "".  the 3rd IF becomes the false argument of the 2nd, replacing "" , etc.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1" i="0" u="none" strike="noStrike" kern="0" cap="none" spc="0" normalizeH="0" baseline="0" noProof="0">
            <a:ln>
              <a:noFill/>
            </a:ln>
            <a:solidFill>
              <a:srgbClr val="800000"/>
            </a:solidFill>
            <a:effectLst/>
            <a:uLnTx/>
            <a:uFillTx/>
            <a:latin typeface="Arial" pitchFamily="34" charset="0"/>
            <a:ea typeface="+mn-ea"/>
            <a:cs typeface="Arial" pitchFamily="34" charset="0"/>
          </a:endParaRPr>
        </a:p>
        <a:p>
          <a:endParaRPr lang="en-US" sz="1200" b="1" baseline="0">
            <a:solidFill>
              <a:srgbClr val="800000"/>
            </a:solidFill>
            <a:latin typeface="Arial" pitchFamily="34" charset="0"/>
            <a:ea typeface="+mn-ea"/>
            <a:cs typeface="Arial" pitchFamily="34" charset="0"/>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34</xdr:row>
      <xdr:rowOff>66675</xdr:rowOff>
    </xdr:from>
    <xdr:to>
      <xdr:col>4</xdr:col>
      <xdr:colOff>66675</xdr:colOff>
      <xdr:row>36</xdr:row>
      <xdr:rowOff>133350</xdr:rowOff>
    </xdr:to>
    <xdr:sp macro="" textlink="">
      <xdr:nvSpPr>
        <xdr:cNvPr id="2" name="TextBox 1"/>
        <xdr:cNvSpPr txBox="1"/>
      </xdr:nvSpPr>
      <xdr:spPr>
        <a:xfrm>
          <a:off x="0" y="5572125"/>
          <a:ext cx="10953750" cy="390525"/>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b="1">
              <a:solidFill>
                <a:schemeClr val="tx2"/>
              </a:solidFill>
            </a:rPr>
            <a:t>example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28575</xdr:colOff>
      <xdr:row>2</xdr:row>
      <xdr:rowOff>38103</xdr:rowOff>
    </xdr:from>
    <xdr:to>
      <xdr:col>2</xdr:col>
      <xdr:colOff>523875</xdr:colOff>
      <xdr:row>8</xdr:row>
      <xdr:rowOff>126425</xdr:rowOff>
    </xdr:to>
    <xdr:sp macro="" textlink="">
      <xdr:nvSpPr>
        <xdr:cNvPr id="2" name="TextBox 1"/>
        <xdr:cNvSpPr txBox="1"/>
      </xdr:nvSpPr>
      <xdr:spPr>
        <a:xfrm>
          <a:off x="638175" y="361953"/>
          <a:ext cx="2809875" cy="1059872"/>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Date and time values in EXCEL are stored as numbers.  The date  1/1/1900</a:t>
          </a:r>
          <a:r>
            <a:rPr lang="en-US" sz="1100" b="1" baseline="0">
              <a:solidFill>
                <a:schemeClr val="tx2"/>
              </a:solidFill>
            </a:rPr>
            <a:t> is actually the number 1, days are numbered sequentially after that.  Time is a fraction of a day (for example, Jan 1, 1900 at 0600 would be 1.25</a:t>
          </a:r>
          <a:endParaRPr lang="en-US" sz="1100" b="1">
            <a:solidFill>
              <a:schemeClr val="tx2"/>
            </a:solidFill>
          </a:endParaRPr>
        </a:p>
      </xdr:txBody>
    </xdr:sp>
    <xdr:clientData/>
  </xdr:twoCellAnchor>
  <xdr:twoCellAnchor>
    <xdr:from>
      <xdr:col>4</xdr:col>
      <xdr:colOff>133350</xdr:colOff>
      <xdr:row>1</xdr:row>
      <xdr:rowOff>66675</xdr:rowOff>
    </xdr:from>
    <xdr:to>
      <xdr:col>13</xdr:col>
      <xdr:colOff>428625</xdr:colOff>
      <xdr:row>11</xdr:row>
      <xdr:rowOff>9525</xdr:rowOff>
    </xdr:to>
    <xdr:sp macro="" textlink="">
      <xdr:nvSpPr>
        <xdr:cNvPr id="3" name="TextBox 2"/>
        <xdr:cNvSpPr txBox="1"/>
      </xdr:nvSpPr>
      <xdr:spPr>
        <a:xfrm>
          <a:off x="4457700" y="228600"/>
          <a:ext cx="7467600" cy="156210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Some DATE functions:</a:t>
          </a:r>
        </a:p>
        <a:p>
          <a:endParaRPr lang="en-US" sz="1100" b="1">
            <a:solidFill>
              <a:schemeClr val="tx2"/>
            </a:solidFill>
          </a:endParaRPr>
        </a:p>
        <a:p>
          <a:r>
            <a:rPr lang="en-US" sz="1100" b="1">
              <a:solidFill>
                <a:schemeClr val="tx2"/>
              </a:solidFill>
            </a:rPr>
            <a:t>YEAR:  returns just the year portion of a date (four digit number)</a:t>
          </a:r>
        </a:p>
        <a:p>
          <a:r>
            <a:rPr lang="en-US" sz="1100" b="1">
              <a:solidFill>
                <a:schemeClr val="tx2"/>
              </a:solidFill>
            </a:rPr>
            <a:t>MONTH:</a:t>
          </a:r>
          <a:r>
            <a:rPr lang="en-US" sz="1100" b="1" baseline="0">
              <a:solidFill>
                <a:schemeClr val="tx2"/>
              </a:solidFill>
            </a:rPr>
            <a:t>  returns just the month of a date (two digit 1-12)</a:t>
          </a:r>
        </a:p>
        <a:p>
          <a:r>
            <a:rPr lang="en-US" sz="1100" b="1" baseline="0">
              <a:solidFill>
                <a:schemeClr val="tx2"/>
              </a:solidFill>
            </a:rPr>
            <a:t>DAY:  returns just the day of the month for a date (1-31)</a:t>
          </a:r>
        </a:p>
        <a:p>
          <a:r>
            <a:rPr lang="en-US" sz="1100" b="1">
              <a:solidFill>
                <a:schemeClr val="tx2"/>
              </a:solidFill>
            </a:rPr>
            <a:t>WEEKDAY:  returns the day of the week (return</a:t>
          </a:r>
          <a:r>
            <a:rPr lang="en-US" sz="1100" b="1" baseline="0">
              <a:solidFill>
                <a:schemeClr val="tx2"/>
              </a:solidFill>
            </a:rPr>
            <a:t> type argument determines the numeric value returned)</a:t>
          </a:r>
        </a:p>
        <a:p>
          <a:endParaRPr lang="en-US" sz="1100" b="1" baseline="0">
            <a:solidFill>
              <a:schemeClr val="tx2"/>
            </a:solidFill>
          </a:endParaRPr>
        </a:p>
        <a:p>
          <a:r>
            <a:rPr lang="en-US" sz="1100" b="1">
              <a:solidFill>
                <a:schemeClr val="tx2"/>
              </a:solidFill>
            </a:rPr>
            <a:t>DATE:  can reconstruct</a:t>
          </a:r>
          <a:r>
            <a:rPr lang="en-US" sz="1100" b="1" baseline="0">
              <a:solidFill>
                <a:schemeClr val="tx2"/>
              </a:solidFill>
            </a:rPr>
            <a:t> the date value from year number, month number, and day number</a:t>
          </a:r>
          <a:endParaRPr lang="en-US" sz="1100" b="1">
            <a:solidFill>
              <a:schemeClr val="tx2"/>
            </a:solidFill>
          </a:endParaRPr>
        </a:p>
      </xdr:txBody>
    </xdr:sp>
    <xdr:clientData/>
  </xdr:twoCellAnchor>
  <xdr:twoCellAnchor>
    <xdr:from>
      <xdr:col>10</xdr:col>
      <xdr:colOff>19050</xdr:colOff>
      <xdr:row>18</xdr:row>
      <xdr:rowOff>123825</xdr:rowOff>
    </xdr:from>
    <xdr:to>
      <xdr:col>11</xdr:col>
      <xdr:colOff>600075</xdr:colOff>
      <xdr:row>23</xdr:row>
      <xdr:rowOff>133350</xdr:rowOff>
    </xdr:to>
    <xdr:sp macro="" textlink="">
      <xdr:nvSpPr>
        <xdr:cNvPr id="4" name="TextBox 3"/>
        <xdr:cNvSpPr txBox="1"/>
      </xdr:nvSpPr>
      <xdr:spPr>
        <a:xfrm>
          <a:off x="8648700" y="3362325"/>
          <a:ext cx="2143125" cy="81915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DATEVALUE</a:t>
          </a:r>
          <a:r>
            <a:rPr lang="en-US" sz="1100" b="1" baseline="0">
              <a:solidFill>
                <a:schemeClr val="tx2"/>
              </a:solidFill>
            </a:rPr>
            <a:t> function:  converts a text version of a date into its associated serial number (doesn't work if day of week is included)</a:t>
          </a:r>
          <a:endParaRPr lang="en-US" sz="1100" b="1">
            <a:solidFill>
              <a:schemeClr val="tx2"/>
            </a:solidFill>
          </a:endParaRPr>
        </a:p>
      </xdr:txBody>
    </xdr:sp>
    <xdr:clientData/>
  </xdr:twoCellAnchor>
  <xdr:twoCellAnchor>
    <xdr:from>
      <xdr:col>1</xdr:col>
      <xdr:colOff>561975</xdr:colOff>
      <xdr:row>22</xdr:row>
      <xdr:rowOff>66676</xdr:rowOff>
    </xdr:from>
    <xdr:to>
      <xdr:col>5</xdr:col>
      <xdr:colOff>161925</xdr:colOff>
      <xdr:row>31</xdr:row>
      <xdr:rowOff>9525</xdr:rowOff>
    </xdr:to>
    <xdr:sp macro="" textlink="">
      <xdr:nvSpPr>
        <xdr:cNvPr id="5" name="TextBox 4"/>
        <xdr:cNvSpPr txBox="1"/>
      </xdr:nvSpPr>
      <xdr:spPr>
        <a:xfrm>
          <a:off x="1171575" y="3952876"/>
          <a:ext cx="4124325" cy="1400174"/>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Determine the date</a:t>
          </a:r>
          <a:r>
            <a:rPr lang="en-US" sz="1100" b="1" baseline="0">
              <a:solidFill>
                <a:schemeClr val="tx2"/>
              </a:solidFill>
            </a:rPr>
            <a:t> that is a certain number of work days after a starting date:  use the WORKDAY function.</a:t>
          </a:r>
        </a:p>
        <a:p>
          <a:endParaRPr lang="en-US" sz="1100" b="1">
            <a:solidFill>
              <a:schemeClr val="tx2"/>
            </a:solidFill>
          </a:endParaRPr>
        </a:p>
        <a:p>
          <a:r>
            <a:rPr lang="en-US" sz="1100" b="1">
              <a:solidFill>
                <a:schemeClr val="tx2"/>
              </a:solidFill>
            </a:rPr>
            <a:t>Determine the number of workdays between</a:t>
          </a:r>
          <a:r>
            <a:rPr lang="en-US" sz="1100" b="1" baseline="0">
              <a:solidFill>
                <a:schemeClr val="tx2"/>
              </a:solidFill>
            </a:rPr>
            <a:t> two dates:  use the NETWORKDAY function.</a:t>
          </a:r>
        </a:p>
        <a:p>
          <a:endParaRPr lang="en-US" sz="1100" b="1" baseline="0">
            <a:solidFill>
              <a:schemeClr val="tx2"/>
            </a:solidFill>
          </a:endParaRPr>
        </a:p>
        <a:p>
          <a:endParaRPr lang="en-US" sz="1100" b="1">
            <a:solidFill>
              <a:schemeClr val="tx2"/>
            </a:solidFill>
          </a:endParaRPr>
        </a:p>
      </xdr:txBody>
    </xdr:sp>
    <xdr:clientData/>
  </xdr:twoCellAnchor>
  <xdr:twoCellAnchor>
    <xdr:from>
      <xdr:col>9</xdr:col>
      <xdr:colOff>600075</xdr:colOff>
      <xdr:row>28</xdr:row>
      <xdr:rowOff>47625</xdr:rowOff>
    </xdr:from>
    <xdr:to>
      <xdr:col>12</xdr:col>
      <xdr:colOff>266700</xdr:colOff>
      <xdr:row>31</xdr:row>
      <xdr:rowOff>95250</xdr:rowOff>
    </xdr:to>
    <xdr:sp macro="" textlink="">
      <xdr:nvSpPr>
        <xdr:cNvPr id="6" name="TextBox 5"/>
        <xdr:cNvSpPr txBox="1"/>
      </xdr:nvSpPr>
      <xdr:spPr>
        <a:xfrm>
          <a:off x="8620125" y="4905375"/>
          <a:ext cx="2533650" cy="533400"/>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solidFill>
                <a:schemeClr val="tx2"/>
              </a:solidFill>
            </a:rPr>
            <a:t>TODAY</a:t>
          </a:r>
          <a:r>
            <a:rPr lang="en-US" sz="1100" b="1" baseline="0">
              <a:solidFill>
                <a:schemeClr val="tx2"/>
              </a:solidFill>
            </a:rPr>
            <a:t> function:  provides you today's date (will update automatically)</a:t>
          </a:r>
        </a:p>
        <a:p>
          <a:endParaRPr lang="en-US" sz="1100" b="1">
            <a:solidFill>
              <a:schemeClr val="tx2"/>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257175</xdr:colOff>
      <xdr:row>0</xdr:row>
      <xdr:rowOff>66675</xdr:rowOff>
    </xdr:from>
    <xdr:to>
      <xdr:col>13</xdr:col>
      <xdr:colOff>295275</xdr:colOff>
      <xdr:row>7</xdr:row>
      <xdr:rowOff>152400</xdr:rowOff>
    </xdr:to>
    <xdr:sp macro="" textlink="">
      <xdr:nvSpPr>
        <xdr:cNvPr id="3" name="Text Box 1"/>
        <xdr:cNvSpPr txBox="1">
          <a:spLocks noChangeArrowheads="1"/>
        </xdr:cNvSpPr>
      </xdr:nvSpPr>
      <xdr:spPr bwMode="auto">
        <a:xfrm>
          <a:off x="4810125" y="66675"/>
          <a:ext cx="5724525" cy="1219200"/>
        </a:xfrm>
        <a:prstGeom prst="rect">
          <a:avLst/>
        </a:prstGeom>
        <a:solidFill>
          <a:srgbClr val="FFFF99"/>
        </a:solidFill>
        <a:ln w="28575">
          <a:solidFill>
            <a:srgbClr val="800000"/>
          </a:solidFill>
          <a:miter lim="800000"/>
          <a:headEnd/>
          <a:tailEnd/>
        </a:ln>
      </xdr:spPr>
      <xdr:txBody>
        <a:bodyPr vertOverflow="clip" wrap="square" lIns="182880" tIns="137160" rIns="182880" bIns="137160" anchor="t" upright="1"/>
        <a:lstStyle/>
        <a:p>
          <a:pPr algn="ctr" rtl="0">
            <a:defRPr sz="1000"/>
          </a:pPr>
          <a:r>
            <a:rPr lang="en-US" sz="1600" b="1" i="0" u="none" strike="noStrike" baseline="0">
              <a:solidFill>
                <a:srgbClr val="800000"/>
              </a:solidFill>
              <a:latin typeface="Arial"/>
              <a:cs typeface="Arial"/>
            </a:rPr>
            <a:t> Sorting Data</a:t>
          </a:r>
        </a:p>
        <a:p>
          <a:pPr algn="ctr" rtl="0">
            <a:defRPr sz="1000"/>
          </a:pPr>
          <a:r>
            <a:rPr lang="en-US" sz="1600" b="1" i="0" u="none" strike="noStrike" baseline="0">
              <a:solidFill>
                <a:srgbClr val="800000"/>
              </a:solidFill>
              <a:latin typeface="Arial"/>
              <a:cs typeface="Arial"/>
            </a:rPr>
            <a:t> Male and Female Movie Stars' Salaries </a:t>
          </a:r>
        </a:p>
        <a:p>
          <a:pPr algn="l" rtl="0">
            <a:defRPr sz="1000"/>
          </a:pPr>
          <a:endParaRPr lang="en-US" sz="1200" b="1" i="0" u="none" strike="noStrike" baseline="0">
            <a:solidFill>
              <a:srgbClr val="000080"/>
            </a:solidFill>
            <a:latin typeface="Arial"/>
            <a:cs typeface="Arial"/>
          </a:endParaRPr>
        </a:p>
        <a:p>
          <a:pPr algn="ctr" rtl="0">
            <a:defRPr sz="1000"/>
          </a:pPr>
          <a:r>
            <a:rPr lang="en-US" sz="1200" b="1" i="0" u="none" strike="noStrike" baseline="0">
              <a:solidFill>
                <a:srgbClr val="000080"/>
              </a:solidFill>
              <a:latin typeface="Arial"/>
              <a:cs typeface="Arial"/>
            </a:rPr>
            <a:t>Sorting allows us to arrange our data based upon a set of criteria.</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257175</xdr:colOff>
      <xdr:row>0</xdr:row>
      <xdr:rowOff>66675</xdr:rowOff>
    </xdr:from>
    <xdr:to>
      <xdr:col>13</xdr:col>
      <xdr:colOff>295275</xdr:colOff>
      <xdr:row>11</xdr:row>
      <xdr:rowOff>95250</xdr:rowOff>
    </xdr:to>
    <xdr:sp macro="" textlink="">
      <xdr:nvSpPr>
        <xdr:cNvPr id="3" name="Text Box 1"/>
        <xdr:cNvSpPr txBox="1">
          <a:spLocks noChangeArrowheads="1"/>
        </xdr:cNvSpPr>
      </xdr:nvSpPr>
      <xdr:spPr bwMode="auto">
        <a:xfrm>
          <a:off x="4810125" y="66675"/>
          <a:ext cx="5724525" cy="1809750"/>
        </a:xfrm>
        <a:prstGeom prst="rect">
          <a:avLst/>
        </a:prstGeom>
        <a:solidFill>
          <a:srgbClr val="FFFF99"/>
        </a:solidFill>
        <a:ln w="28575">
          <a:solidFill>
            <a:srgbClr val="800000"/>
          </a:solidFill>
          <a:miter lim="800000"/>
          <a:headEnd/>
          <a:tailEnd/>
        </a:ln>
      </xdr:spPr>
      <xdr:txBody>
        <a:bodyPr vertOverflow="clip" wrap="square" lIns="182880" tIns="137160" rIns="182880" bIns="137160" anchor="t" upright="1"/>
        <a:lstStyle/>
        <a:p>
          <a:pPr algn="ctr" rtl="0">
            <a:defRPr sz="1000"/>
          </a:pPr>
          <a:r>
            <a:rPr lang="en-US" sz="1600" b="1" i="0" u="none" strike="noStrike" baseline="0">
              <a:solidFill>
                <a:srgbClr val="800000"/>
              </a:solidFill>
              <a:latin typeface="Arial"/>
              <a:cs typeface="Arial"/>
            </a:rPr>
            <a:t> </a:t>
          </a:r>
          <a:r>
            <a:rPr lang="tr-TR" sz="1600" b="1" i="0" u="none" strike="noStrike" baseline="0">
              <a:solidFill>
                <a:srgbClr val="800000"/>
              </a:solidFill>
              <a:latin typeface="Arial"/>
              <a:cs typeface="Arial"/>
            </a:rPr>
            <a:t>Filtering</a:t>
          </a:r>
          <a:r>
            <a:rPr lang="en-US" sz="1600" b="1" i="0" u="none" strike="noStrike" baseline="0">
              <a:solidFill>
                <a:srgbClr val="800000"/>
              </a:solidFill>
              <a:latin typeface="Arial"/>
              <a:cs typeface="Arial"/>
            </a:rPr>
            <a:t> Data</a:t>
          </a:r>
        </a:p>
        <a:p>
          <a:pPr algn="ctr" rtl="0">
            <a:defRPr sz="1000"/>
          </a:pPr>
          <a:r>
            <a:rPr lang="en-US" sz="1600" b="1" i="0" u="none" strike="noStrike" baseline="0">
              <a:solidFill>
                <a:srgbClr val="800000"/>
              </a:solidFill>
              <a:latin typeface="Arial"/>
              <a:cs typeface="Arial"/>
            </a:rPr>
            <a:t> Male and Female Movie Stars' Salaries </a:t>
          </a:r>
        </a:p>
        <a:p>
          <a:pPr algn="l" rtl="0">
            <a:defRPr sz="1000"/>
          </a:pPr>
          <a:endParaRPr lang="en-US" sz="1200" b="1" i="0" u="none" strike="noStrike" baseline="0">
            <a:solidFill>
              <a:srgbClr val="000080"/>
            </a:solidFill>
            <a:latin typeface="Arial"/>
            <a:cs typeface="Arial"/>
          </a:endParaRPr>
        </a:p>
        <a:p>
          <a:pPr algn="ctr" rtl="0">
            <a:defRPr sz="1000"/>
          </a:pPr>
          <a:r>
            <a:rPr lang="tr-TR" sz="1200" b="1" i="0" u="none" strike="noStrike" baseline="0">
              <a:solidFill>
                <a:srgbClr val="000080"/>
              </a:solidFill>
              <a:latin typeface="Arial"/>
              <a:cs typeface="Arial"/>
            </a:rPr>
            <a:t>Filtering</a:t>
          </a:r>
          <a:r>
            <a:rPr lang="en-US" sz="1200" b="1" i="0" u="none" strike="noStrike" baseline="0">
              <a:solidFill>
                <a:srgbClr val="000080"/>
              </a:solidFill>
              <a:latin typeface="Arial"/>
              <a:cs typeface="Arial"/>
            </a:rPr>
            <a:t> allows us to </a:t>
          </a:r>
          <a:r>
            <a:rPr lang="tr-TR" sz="1200" b="1" i="0" u="none" strike="noStrike" baseline="0">
              <a:solidFill>
                <a:srgbClr val="000080"/>
              </a:solidFill>
              <a:latin typeface="Arial"/>
              <a:cs typeface="Arial"/>
            </a:rPr>
            <a:t>get a subset of the dataset based on given criteria</a:t>
          </a:r>
          <a:r>
            <a:rPr lang="en-US" sz="1200" b="1" i="0" u="none" strike="noStrike" baseline="0">
              <a:solidFill>
                <a:srgbClr val="000080"/>
              </a:solidFill>
              <a:latin typeface="Arial"/>
              <a:cs typeface="Arial"/>
            </a:rPr>
            <a:t>.</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Filter actresses that earned more than $3 million as salary to a separate table.</a:t>
          </a:r>
        </a:p>
        <a:p>
          <a:pPr algn="l" rtl="0">
            <a:defRPr sz="1000"/>
          </a:pPr>
          <a:endParaRPr lang="en-US" sz="1200" b="1" i="0" u="none" strike="noStrike" baseline="0">
            <a:solidFill>
              <a:srgbClr val="00008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276225</xdr:colOff>
      <xdr:row>0</xdr:row>
      <xdr:rowOff>28575</xdr:rowOff>
    </xdr:from>
    <xdr:to>
      <xdr:col>14</xdr:col>
      <xdr:colOff>514350</xdr:colOff>
      <xdr:row>11</xdr:row>
      <xdr:rowOff>66675</xdr:rowOff>
    </xdr:to>
    <xdr:sp macro="" textlink="">
      <xdr:nvSpPr>
        <xdr:cNvPr id="2" name="Text Box 1"/>
        <xdr:cNvSpPr txBox="1">
          <a:spLocks noChangeArrowheads="1"/>
        </xdr:cNvSpPr>
      </xdr:nvSpPr>
      <xdr:spPr bwMode="auto">
        <a:xfrm>
          <a:off x="3362325" y="28575"/>
          <a:ext cx="5324475" cy="181927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800000"/>
              </a:solidFill>
              <a:latin typeface="Arial"/>
              <a:cs typeface="Arial"/>
            </a:rPr>
            <a:t>                               LOOKUP Functions and Tables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Lookup tables are useful when you want to compare a particular value to a set of values, and depending on where your value falls, assign a given “answer.”</a:t>
          </a:r>
        </a:p>
        <a:p>
          <a:pPr algn="l" rtl="0">
            <a:defRPr sz="1000"/>
          </a:pPr>
          <a:r>
            <a:rPr lang="en-US" sz="1200" b="1" i="0" strike="noStrike">
              <a:solidFill>
                <a:srgbClr val="000080"/>
              </a:solidFill>
              <a:latin typeface="Arial"/>
              <a:cs typeface="Arial"/>
            </a:rPr>
            <a:t>There are two versions of lookup tables, vertical (VLOOKUP) and horizontal (HLOOKUP).  Since they are virtually identical except that vertical goes down whereas horizontal goes across, we’ll only discuss the VLOOKUP function.</a:t>
          </a:r>
        </a:p>
        <a:p>
          <a:pPr algn="l" rtl="0">
            <a:defRPr sz="1000"/>
          </a:pPr>
          <a:endParaRPr lang="en-US" sz="1200" b="1" i="0" strike="noStrike">
            <a:solidFill>
              <a:srgbClr val="000080"/>
            </a:solidFill>
            <a:latin typeface="Arial"/>
            <a:cs typeface="Arial"/>
          </a:endParaRPr>
        </a:p>
      </xdr:txBody>
    </xdr:sp>
    <xdr:clientData/>
  </xdr:twoCellAnchor>
  <xdr:twoCellAnchor>
    <xdr:from>
      <xdr:col>6</xdr:col>
      <xdr:colOff>276225</xdr:colOff>
      <xdr:row>11</xdr:row>
      <xdr:rowOff>114300</xdr:rowOff>
    </xdr:from>
    <xdr:to>
      <xdr:col>18</xdr:col>
      <xdr:colOff>171450</xdr:colOff>
      <xdr:row>37</xdr:row>
      <xdr:rowOff>95250</xdr:rowOff>
    </xdr:to>
    <xdr:grpSp>
      <xdr:nvGrpSpPr>
        <xdr:cNvPr id="7" name="Group 6"/>
        <xdr:cNvGrpSpPr/>
      </xdr:nvGrpSpPr>
      <xdr:grpSpPr>
        <a:xfrm>
          <a:off x="3362325" y="1895475"/>
          <a:ext cx="7419975" cy="4257675"/>
          <a:chOff x="3362325" y="1905000"/>
          <a:chExt cx="7210425" cy="4257675"/>
        </a:xfrm>
      </xdr:grpSpPr>
      <xdr:sp macro="" textlink="">
        <xdr:nvSpPr>
          <xdr:cNvPr id="3" name="Text Box 3"/>
          <xdr:cNvSpPr txBox="1">
            <a:spLocks noChangeArrowheads="1"/>
          </xdr:cNvSpPr>
        </xdr:nvSpPr>
        <xdr:spPr bwMode="auto">
          <a:xfrm>
            <a:off x="3362325" y="1905000"/>
            <a:ext cx="7210425" cy="4257675"/>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800000"/>
                </a:solidFill>
                <a:latin typeface="Arial"/>
                <a:cs typeface="Arial"/>
              </a:rPr>
              <a:t>                             VLOOKUP Functions and Tables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  In this example the student's grade in the range C20:C28 is determined by comparing the score in B20:B28 (the Lookup_value) to the first column (E20:E24) of the Lookup table.  The corresponding grade in the second column (F20:F24) is returned.</a:t>
            </a:r>
          </a:p>
          <a:p>
            <a:pPr algn="l" rtl="0">
              <a:defRPr sz="1000"/>
            </a:pPr>
            <a:r>
              <a:rPr lang="en-US" sz="1200" b="1" i="0" strike="noStrike">
                <a:solidFill>
                  <a:srgbClr val="000080"/>
                </a:solidFill>
                <a:latin typeface="Arial"/>
                <a:cs typeface="Arial"/>
              </a:rPr>
              <a:t>▪  The only requirements of a lookup table (E20:F24) are that</a:t>
            </a:r>
          </a:p>
          <a:p>
            <a:pPr algn="l" rtl="0">
              <a:defRPr sz="1000"/>
            </a:pPr>
            <a:r>
              <a:rPr lang="en-US" sz="1200" b="1" i="0" strike="noStrike">
                <a:solidFill>
                  <a:srgbClr val="000080"/>
                </a:solidFill>
                <a:latin typeface="Arial"/>
                <a:cs typeface="Arial"/>
              </a:rPr>
              <a:t>    1) the comparison column must be the first column and</a:t>
            </a:r>
          </a:p>
          <a:p>
            <a:pPr algn="l" rtl="0">
              <a:defRPr sz="1000"/>
            </a:pPr>
            <a:r>
              <a:rPr lang="en-US" sz="1200" b="1" i="0" strike="noStrike">
                <a:solidFill>
                  <a:srgbClr val="000080"/>
                </a:solidFill>
                <a:latin typeface="Arial"/>
                <a:cs typeface="Arial"/>
              </a:rPr>
              <a:t>    2) the values in the comparison column must be sorted in ascending order.</a:t>
            </a:r>
          </a:p>
          <a:p>
            <a:pPr algn="l" rtl="0">
              <a:defRPr sz="1000"/>
            </a:pPr>
            <a:r>
              <a:rPr lang="en-US" sz="1200" b="1" i="0" strike="noStrike">
                <a:solidFill>
                  <a:srgbClr val="000080"/>
                </a:solidFill>
                <a:latin typeface="Arial"/>
                <a:cs typeface="Arial"/>
              </a:rPr>
              <a:t>▪  The syntax for the VLOOKUP function is:</a:t>
            </a:r>
          </a:p>
          <a:p>
            <a:pPr algn="l" rtl="0">
              <a:defRPr sz="1000"/>
            </a:pPr>
            <a:r>
              <a:rPr lang="en-US" sz="1200" b="1" i="0" strike="noStrike">
                <a:solidFill>
                  <a:srgbClr val="000080"/>
                </a:solidFill>
                <a:latin typeface="Arial"/>
                <a:cs typeface="Arial"/>
              </a:rPr>
              <a:t>         </a:t>
            </a:r>
            <a:r>
              <a:rPr lang="en-US" sz="1200" b="1" i="0" strike="noStrike">
                <a:solidFill>
                  <a:srgbClr val="800000"/>
                </a:solidFill>
                <a:latin typeface="Arial"/>
                <a:cs typeface="Arial"/>
              </a:rPr>
              <a:t>=VLOOKUP(lookup_value,table_array,index_number)</a:t>
            </a: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where:</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lookup_value</a:t>
            </a:r>
            <a:r>
              <a:rPr lang="en-US" sz="1200" b="1" i="0" strike="noStrike">
                <a:solidFill>
                  <a:srgbClr val="000080"/>
                </a:solidFill>
                <a:latin typeface="Arial"/>
                <a:cs typeface="Arial"/>
              </a:rPr>
              <a:t> = the value to be compared (B20, student score)</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table_array</a:t>
            </a:r>
            <a:r>
              <a:rPr lang="en-US" sz="1200" b="1" i="0" strike="noStrike">
                <a:solidFill>
                  <a:srgbClr val="000080"/>
                </a:solidFill>
                <a:latin typeface="Arial"/>
                <a:cs typeface="Arial"/>
              </a:rPr>
              <a:t> = a lookup table (E20:F24, with the values to be compared against always in the</a:t>
            </a:r>
          </a:p>
          <a:p>
            <a:pPr algn="l" rtl="0">
              <a:defRPr sz="1000"/>
            </a:pPr>
            <a:r>
              <a:rPr lang="en-US" sz="1200" b="1" i="0" strike="noStrike">
                <a:solidFill>
                  <a:srgbClr val="000080"/>
                </a:solidFill>
                <a:latin typeface="Arial"/>
                <a:cs typeface="Arial"/>
              </a:rPr>
              <a:t>        leftmost column)</a:t>
            </a:r>
          </a:p>
          <a:p>
            <a:pPr algn="l" rtl="0">
              <a:defRPr sz="1000"/>
            </a:pPr>
            <a:r>
              <a:rPr lang="en-US" sz="1200" b="1" i="0" strike="noStrike">
                <a:solidFill>
                  <a:srgbClr val="000080"/>
                </a:solidFill>
                <a:latin typeface="Arial"/>
                <a:cs typeface="Arial"/>
              </a:rPr>
              <a:t>     </a:t>
            </a:r>
            <a:r>
              <a:rPr lang="en-US" sz="1200" b="1" i="1" strike="noStrike">
                <a:solidFill>
                  <a:srgbClr val="000080"/>
                </a:solidFill>
                <a:latin typeface="Arial"/>
                <a:cs typeface="Arial"/>
              </a:rPr>
              <a:t>col_index_number</a:t>
            </a:r>
            <a:r>
              <a:rPr lang="en-US" sz="1200" b="1" i="0" strike="noStrike">
                <a:solidFill>
                  <a:srgbClr val="000080"/>
                </a:solidFill>
                <a:latin typeface="Arial"/>
                <a:cs typeface="Arial"/>
              </a:rPr>
              <a:t> = the column number of the lookup table where you find the “answer” (2).</a:t>
            </a:r>
          </a:p>
          <a:p>
            <a:pPr algn="l" rtl="0">
              <a:defRPr sz="1000"/>
            </a:pPr>
            <a:r>
              <a:rPr lang="en-US" sz="1200" b="1" i="0" strike="noStrike">
                <a:solidFill>
                  <a:srgbClr val="000080"/>
                </a:solidFill>
                <a:latin typeface="Arial"/>
                <a:cs typeface="Arial"/>
              </a:rPr>
              <a:t>▪  Since the VLOOKUP function is often copied down a column, it is usually necessary to make</a:t>
            </a:r>
          </a:p>
          <a:p>
            <a:pPr algn="l" rtl="0">
              <a:defRPr sz="1000"/>
            </a:pPr>
            <a:r>
              <a:rPr lang="en-US" sz="1200" b="1" i="0" strike="noStrike">
                <a:solidFill>
                  <a:srgbClr val="000080"/>
                </a:solidFill>
                <a:latin typeface="Arial"/>
                <a:cs typeface="Arial"/>
              </a:rPr>
              <a:t>        the table_array argument an absolute reference, and this is accomplished most easily by</a:t>
            </a:r>
          </a:p>
          <a:p>
            <a:pPr algn="l" rtl="0">
              <a:defRPr sz="1000"/>
            </a:pPr>
            <a:r>
              <a:rPr lang="en-US" sz="1200" b="1" i="0" strike="noStrike">
                <a:solidFill>
                  <a:srgbClr val="000080"/>
                </a:solidFill>
                <a:latin typeface="Arial"/>
                <a:cs typeface="Arial"/>
              </a:rPr>
              <a:t>        giving the lookup table a range name such as "LookupTable".  (Range names are always</a:t>
            </a:r>
          </a:p>
          <a:p>
            <a:pPr algn="l" rtl="0">
              <a:defRPr sz="1000"/>
            </a:pPr>
            <a:r>
              <a:rPr lang="en-US" sz="1200" b="1" i="0" strike="noStrike">
                <a:solidFill>
                  <a:srgbClr val="000080"/>
                </a:solidFill>
                <a:latin typeface="Arial"/>
                <a:cs typeface="Arial"/>
              </a:rPr>
              <a:t>        treated as absolute references.)</a:t>
            </a:r>
          </a:p>
          <a:p>
            <a:pPr algn="l" rtl="0">
              <a:defRPr sz="1000"/>
            </a:pPr>
            <a:r>
              <a:rPr lang="en-US" sz="1200" b="1" i="0" strike="noStrike">
                <a:solidFill>
                  <a:srgbClr val="000080"/>
                </a:solidFill>
                <a:latin typeface="Arial"/>
                <a:cs typeface="Arial"/>
              </a:rPr>
              <a:t>▪  The in cell C20 [=VLOOKUP(B2,LookupTable,2)] compares the value in B20 (67) to the values </a:t>
            </a:r>
          </a:p>
          <a:p>
            <a:pPr algn="l" rtl="0">
              <a:defRPr sz="1000"/>
            </a:pPr>
            <a:r>
              <a:rPr lang="en-US" sz="1200" b="1" i="0" strike="noStrike">
                <a:solidFill>
                  <a:srgbClr val="000080"/>
                </a:solidFill>
                <a:latin typeface="Arial"/>
                <a:cs typeface="Arial"/>
              </a:rPr>
              <a:t>        in first column of LookupTable and chooses the largest value less than or equal to it.  This</a:t>
            </a:r>
          </a:p>
          <a:p>
            <a:pPr algn="l" rtl="0">
              <a:defRPr sz="1000"/>
            </a:pPr>
            <a:r>
              <a:rPr lang="en-US" sz="1200" b="1" i="0" strike="noStrike">
                <a:solidFill>
                  <a:srgbClr val="000080"/>
                </a:solidFill>
                <a:latin typeface="Arial"/>
                <a:cs typeface="Arial"/>
              </a:rPr>
              <a:t>        is 60.  Then since the col_index_number argument is 2, the score reported in C20 comes</a:t>
            </a:r>
          </a:p>
          <a:p>
            <a:pPr algn="l" rtl="0">
              <a:defRPr sz="1000"/>
            </a:pPr>
            <a:r>
              <a:rPr lang="en-US" sz="1200" b="1" i="0" strike="noStrike">
                <a:solidFill>
                  <a:srgbClr val="000080"/>
                </a:solidFill>
                <a:latin typeface="Arial"/>
                <a:cs typeface="Arial"/>
              </a:rPr>
              <a:t>        from the second column of the lookup table next to 60, namely, D.</a:t>
            </a:r>
          </a:p>
          <a:p>
            <a:pPr algn="l" rtl="0">
              <a:defRPr sz="1000"/>
            </a:pPr>
            <a:endParaRPr lang="en-US" sz="1200" b="1" i="0" strike="noStrike">
              <a:solidFill>
                <a:srgbClr val="000080"/>
              </a:solidFill>
              <a:latin typeface="Arial"/>
              <a:cs typeface="Arial"/>
            </a:endParaRPr>
          </a:p>
        </xdr:txBody>
      </xdr:sp>
      <xdr:sp macro="" textlink="">
        <xdr:nvSpPr>
          <xdr:cNvPr id="4" name="Oval 4"/>
          <xdr:cNvSpPr>
            <a:spLocks noChangeArrowheads="1"/>
          </xdr:cNvSpPr>
        </xdr:nvSpPr>
        <xdr:spPr bwMode="auto">
          <a:xfrm>
            <a:off x="3495675" y="1933575"/>
            <a:ext cx="295275" cy="295275"/>
          </a:xfrm>
          <a:prstGeom prst="ellipse">
            <a:avLst/>
          </a:prstGeom>
          <a:solidFill>
            <a:srgbClr val="FFFF99"/>
          </a:solidFill>
          <a:ln w="28575">
            <a:solidFill>
              <a:srgbClr val="800000"/>
            </a:solidFill>
            <a:round/>
            <a:headEnd/>
            <a:tailEnd/>
          </a:ln>
        </xdr:spPr>
        <xdr:txBody>
          <a:bodyPr vertOverflow="clip" wrap="square" lIns="36576" tIns="27432" rIns="36576" bIns="27432" anchor="ctr" upright="1"/>
          <a:lstStyle/>
          <a:p>
            <a:pPr algn="ctr" rtl="0">
              <a:defRPr sz="1000"/>
            </a:pPr>
            <a:r>
              <a:rPr lang="en-US" sz="1200" b="1" i="0" strike="noStrike">
                <a:solidFill>
                  <a:srgbClr val="800000"/>
                </a:solidFill>
                <a:latin typeface="Arial"/>
                <a:cs typeface="Arial"/>
              </a:rPr>
              <a:t>1</a:t>
            </a:r>
          </a:p>
        </xdr:txBody>
      </xdr:sp>
    </xdr:grpSp>
    <xdr:clientData/>
  </xdr:twoCellAnchor>
  <xdr:twoCellAnchor>
    <xdr:from>
      <xdr:col>8</xdr:col>
      <xdr:colOff>219075</xdr:colOff>
      <xdr:row>54</xdr:row>
      <xdr:rowOff>57150</xdr:rowOff>
    </xdr:from>
    <xdr:to>
      <xdr:col>18</xdr:col>
      <xdr:colOff>504825</xdr:colOff>
      <xdr:row>64</xdr:row>
      <xdr:rowOff>9526</xdr:rowOff>
    </xdr:to>
    <xdr:sp macro="" textlink="">
      <xdr:nvSpPr>
        <xdr:cNvPr id="5" name="Text Box 8"/>
        <xdr:cNvSpPr txBox="1">
          <a:spLocks noChangeArrowheads="1"/>
        </xdr:cNvSpPr>
      </xdr:nvSpPr>
      <xdr:spPr bwMode="auto">
        <a:xfrm>
          <a:off x="4524375" y="9058275"/>
          <a:ext cx="6591300" cy="1590676"/>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800000"/>
              </a:solidFill>
              <a:latin typeface="Arial"/>
              <a:cs typeface="Arial"/>
            </a:rPr>
            <a:t>                            VLOOKUP Functions and Tables</a:t>
          </a:r>
        </a:p>
        <a:p>
          <a:pPr algn="l" rtl="0">
            <a:defRPr sz="1000"/>
          </a:pPr>
          <a:endParaRPr lang="en-US" sz="1200" b="1" i="0" strike="noStrike">
            <a:solidFill>
              <a:srgbClr val="000080"/>
            </a:solidFill>
            <a:latin typeface="Arial"/>
            <a:cs typeface="Arial"/>
          </a:endParaRPr>
        </a:p>
        <a:p>
          <a:pPr algn="l" rtl="0">
            <a:defRPr sz="1000"/>
          </a:pPr>
          <a:r>
            <a:rPr lang="en-US" sz="1200" b="1" i="0" strike="noStrike">
              <a:solidFill>
                <a:srgbClr val="000080"/>
              </a:solidFill>
              <a:latin typeface="Arial"/>
              <a:cs typeface="Arial"/>
            </a:rPr>
            <a:t>In this example,</a:t>
          </a:r>
          <a:r>
            <a:rPr lang="en-US" sz="1200" b="1" i="0" strike="noStrike" baseline="0">
              <a:solidFill>
                <a:srgbClr val="000080"/>
              </a:solidFill>
              <a:latin typeface="Arial"/>
              <a:cs typeface="Arial"/>
            </a:rPr>
            <a:t> our objective is to find the </a:t>
          </a:r>
          <a:r>
            <a:rPr lang="en-US" sz="1200" b="1" i="1" strike="noStrike" baseline="0">
              <a:solidFill>
                <a:srgbClr val="000080"/>
              </a:solidFill>
              <a:latin typeface="Arial"/>
              <a:cs typeface="Arial"/>
            </a:rPr>
            <a:t>exact</a:t>
          </a:r>
          <a:r>
            <a:rPr lang="en-US" sz="1200" b="1" i="0" strike="noStrike" baseline="0">
              <a:solidFill>
                <a:srgbClr val="000080"/>
              </a:solidFill>
              <a:latin typeface="Arial"/>
              <a:cs typeface="Arial"/>
            </a:rPr>
            <a:t> values of pcity, phsg and region for given set of cities with ids (in the 'navigating' worksheet).</a:t>
          </a:r>
          <a:endParaRPr lang="en-US" sz="1200" b="1" i="0" strike="noStrike">
            <a:solidFill>
              <a:srgbClr val="000080"/>
            </a:solidFill>
            <a:latin typeface="Arial"/>
            <a:cs typeface="Arial"/>
          </a:endParaRPr>
        </a:p>
      </xdr:txBody>
    </xdr:sp>
    <xdr:clientData/>
  </xdr:twoCellAnchor>
  <xdr:twoCellAnchor>
    <xdr:from>
      <xdr:col>6</xdr:col>
      <xdr:colOff>285750</xdr:colOff>
      <xdr:row>38</xdr:row>
      <xdr:rowOff>47626</xdr:rowOff>
    </xdr:from>
    <xdr:to>
      <xdr:col>18</xdr:col>
      <xdr:colOff>180975</xdr:colOff>
      <xdr:row>43</xdr:row>
      <xdr:rowOff>9525</xdr:rowOff>
    </xdr:to>
    <xdr:sp macro="" textlink="">
      <xdr:nvSpPr>
        <xdr:cNvPr id="6" name="Text Box 3"/>
        <xdr:cNvSpPr txBox="1">
          <a:spLocks noChangeArrowheads="1"/>
        </xdr:cNvSpPr>
      </xdr:nvSpPr>
      <xdr:spPr bwMode="auto">
        <a:xfrm>
          <a:off x="3371850" y="6276976"/>
          <a:ext cx="7210425" cy="952499"/>
        </a:xfrm>
        <a:prstGeom prst="rect">
          <a:avLst/>
        </a:prstGeom>
        <a:solidFill>
          <a:srgbClr val="FFFF99"/>
        </a:solidFill>
        <a:ln w="28575">
          <a:solidFill>
            <a:srgbClr val="800000"/>
          </a:solidFill>
          <a:miter lim="800000"/>
          <a:headEnd/>
          <a:tailEnd/>
        </a:ln>
      </xdr:spPr>
      <xdr:txBody>
        <a:bodyPr vertOverflow="clip" wrap="square" lIns="91440" tIns="91440" rIns="91440" bIns="91440" anchor="t" upright="1"/>
        <a:lstStyle/>
        <a:p>
          <a:pPr algn="l" rtl="0">
            <a:defRPr sz="1000"/>
          </a:pPr>
          <a:r>
            <a:rPr lang="en-US" sz="1200" b="1" i="0" strike="noStrike">
              <a:solidFill>
                <a:srgbClr val="000080"/>
              </a:solidFill>
              <a:latin typeface="Arial"/>
              <a:cs typeface="Arial"/>
            </a:rPr>
            <a:t>Try it!  Enter a lookup table in columns E and F, and VLOOKUP functions in column C.  Assume there is a quantity discount policy in force: for orders less than 300 units, the unit price is $3; for orders of at least 300 units but less than 400, the unit price is $2.50; for orders of 400 units or more, the unit price is $2.</a:t>
          </a:r>
        </a:p>
        <a:p>
          <a:pPr algn="l" rtl="0">
            <a:defRPr sz="1000"/>
          </a:pPr>
          <a:endParaRPr lang="en-US" sz="1200" b="1" i="0" strike="noStrike">
            <a:solidFill>
              <a:srgbClr val="00008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238124</xdr:colOff>
      <xdr:row>13</xdr:row>
      <xdr:rowOff>19050</xdr:rowOff>
    </xdr:from>
    <xdr:to>
      <xdr:col>13</xdr:col>
      <xdr:colOff>323849</xdr:colOff>
      <xdr:row>36</xdr:row>
      <xdr:rowOff>9525</xdr:rowOff>
    </xdr:to>
    <xdr:sp macro="" textlink="">
      <xdr:nvSpPr>
        <xdr:cNvPr id="2" name="Rectangle 4"/>
        <xdr:cNvSpPr>
          <a:spLocks noChangeArrowheads="1"/>
        </xdr:cNvSpPr>
      </xdr:nvSpPr>
      <xdr:spPr bwMode="auto">
        <a:xfrm>
          <a:off x="5381624" y="2124075"/>
          <a:ext cx="5181600" cy="3714750"/>
        </a:xfrm>
        <a:prstGeom prst="rect">
          <a:avLst/>
        </a:prstGeom>
        <a:solidFill>
          <a:srgbClr val="FFFF99"/>
        </a:solidFill>
        <a:ln w="28575">
          <a:solidFill>
            <a:srgbClr val="800000"/>
          </a:solidFill>
          <a:miter lim="800000"/>
          <a:headEnd/>
          <a:tailEnd/>
        </a:ln>
        <a:effectLst/>
      </xdr:spPr>
      <xdr:txBody>
        <a:bodyPr vertOverflow="clip" wrap="square" lIns="90488" tIns="44450" rIns="90488" bIns="44450" anchor="t" upright="1"/>
        <a:lstStyle/>
        <a:p>
          <a:pPr algn="l" rtl="0">
            <a:defRPr sz="1000"/>
          </a:pPr>
          <a:r>
            <a:rPr lang="en-US" sz="1200" b="1" i="0" u="none" strike="noStrike" baseline="0">
              <a:solidFill>
                <a:srgbClr val="000080"/>
              </a:solidFill>
              <a:latin typeface="Arial"/>
              <a:cs typeface="Arial"/>
            </a:rPr>
            <a:t>                         </a:t>
          </a:r>
          <a:r>
            <a:rPr lang="en-US" sz="1200" b="1" i="0" u="none" strike="noStrike" baseline="0">
              <a:solidFill>
                <a:srgbClr val="800000"/>
              </a:solidFill>
              <a:latin typeface="Arial"/>
              <a:cs typeface="Arial"/>
            </a:rPr>
            <a:t>Conditional Formatting Options</a:t>
          </a:r>
          <a:endParaRPr lang="en-US" sz="1200" b="1" i="0" u="sng"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1.  </a:t>
          </a:r>
          <a:r>
            <a:rPr lang="en-US" sz="1200" b="1" i="0" u="sng" strike="noStrike" baseline="0">
              <a:solidFill>
                <a:srgbClr val="000080"/>
              </a:solidFill>
              <a:latin typeface="Arial"/>
              <a:cs typeface="Arial"/>
            </a:rPr>
            <a:t>Highlight Cell Rules </a:t>
          </a:r>
          <a:r>
            <a:rPr lang="en-US" sz="1200" b="1" i="0" u="none" strike="noStrike" baseline="0">
              <a:solidFill>
                <a:srgbClr val="000080"/>
              </a:solidFill>
              <a:latin typeface="Arial"/>
              <a:cs typeface="Arial"/>
            </a:rPr>
            <a:t>- allows you to assign a format to cells whose content meet specified criteria.</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2.  </a:t>
          </a:r>
          <a:r>
            <a:rPr lang="en-US" sz="1200" b="1" i="0" u="sng" strike="noStrike" baseline="0">
              <a:solidFill>
                <a:srgbClr val="000080"/>
              </a:solidFill>
              <a:latin typeface="Arial"/>
              <a:cs typeface="Arial"/>
            </a:rPr>
            <a:t>Top/Bottom Rules</a:t>
          </a:r>
          <a:r>
            <a:rPr lang="en-US" sz="1200" b="1" i="0" u="none" strike="noStrike" baseline="0">
              <a:solidFill>
                <a:srgbClr val="000080"/>
              </a:solidFill>
              <a:latin typeface="Arial"/>
              <a:cs typeface="Arial"/>
            </a:rPr>
            <a:t> - allows you to assign a format to the N largest or smallest values in a range, the top or bottom n% of the numbers in a range, or numbers above or below the average for that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3.  </a:t>
          </a:r>
          <a:r>
            <a:rPr lang="en-US" sz="1200" b="1" i="0" u="sng" strike="noStrike" baseline="0">
              <a:solidFill>
                <a:srgbClr val="000080"/>
              </a:solidFill>
              <a:latin typeface="Arial"/>
              <a:cs typeface="Arial"/>
            </a:rPr>
            <a:t>Data Bars,  Color Scales, and Icon Sets</a:t>
          </a:r>
          <a:r>
            <a:rPr lang="en-US" sz="1200" b="1" i="0" u="none" strike="noStrike" baseline="0">
              <a:solidFill>
                <a:srgbClr val="000080"/>
              </a:solidFill>
              <a:latin typeface="Arial"/>
              <a:cs typeface="Arial"/>
            </a:rPr>
            <a:t> - allows you to easily identify large, small, or intermediate values within a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4.  </a:t>
          </a:r>
          <a:r>
            <a:rPr lang="en-US" sz="1200" b="1" i="0" u="sng" strike="noStrike" baseline="0">
              <a:solidFill>
                <a:srgbClr val="000080"/>
              </a:solidFill>
              <a:latin typeface="Arial"/>
              <a:cs typeface="Arial"/>
            </a:rPr>
            <a:t>New Rule</a:t>
          </a:r>
          <a:r>
            <a:rPr lang="en-US" sz="1200" b="1" i="0" u="none" strike="noStrike" baseline="0">
              <a:solidFill>
                <a:srgbClr val="000080"/>
              </a:solidFill>
              <a:latin typeface="Arial"/>
              <a:cs typeface="Arial"/>
            </a:rPr>
            <a:t> - allows you to create your own formula.</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5.  </a:t>
          </a:r>
          <a:r>
            <a:rPr lang="en-US" sz="1200" b="1" i="0" u="sng" strike="noStrike" baseline="0">
              <a:solidFill>
                <a:srgbClr val="000080"/>
              </a:solidFill>
              <a:latin typeface="Arial"/>
              <a:cs typeface="Arial"/>
            </a:rPr>
            <a:t>Clear Rules</a:t>
          </a:r>
          <a:r>
            <a:rPr lang="en-US" sz="1200" b="1" i="0" u="none" strike="noStrike" baseline="0">
              <a:solidFill>
                <a:srgbClr val="000080"/>
              </a:solidFill>
              <a:latin typeface="Arial"/>
              <a:cs typeface="Arial"/>
            </a:rPr>
            <a:t> - allows you to delete all conditional formatting within a selected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6.  </a:t>
          </a:r>
          <a:r>
            <a:rPr lang="en-US" sz="1200" b="1" i="0" u="sng" strike="noStrike" baseline="0">
              <a:solidFill>
                <a:srgbClr val="000080"/>
              </a:solidFill>
              <a:latin typeface="Arial"/>
              <a:cs typeface="Arial"/>
            </a:rPr>
            <a:t>Manage Rules</a:t>
          </a:r>
          <a:r>
            <a:rPr lang="en-US" sz="1200" b="1" i="0" u="none" strike="noStrike" baseline="0">
              <a:solidFill>
                <a:srgbClr val="000080"/>
              </a:solidFill>
              <a:latin typeface="Arial"/>
              <a:cs typeface="Arial"/>
            </a:rPr>
            <a:t> - allows you to view, edit, or delete existing rules, create new rules, or change the order in which the rules are applied.</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           </a:t>
          </a:r>
        </a:p>
        <a:p>
          <a:pPr algn="l" rtl="0">
            <a:defRPr sz="1000"/>
          </a:pPr>
          <a:endParaRPr lang="en-US" sz="1200" b="1" i="0" u="none" strike="noStrike" baseline="0">
            <a:solidFill>
              <a:srgbClr val="000080"/>
            </a:solidFill>
            <a:latin typeface="Arial"/>
            <a:cs typeface="Arial"/>
          </a:endParaRPr>
        </a:p>
      </xdr:txBody>
    </xdr:sp>
    <xdr:clientData/>
  </xdr:twoCellAnchor>
  <xdr:twoCellAnchor editAs="oneCell">
    <xdr:from>
      <xdr:col>5</xdr:col>
      <xdr:colOff>257175</xdr:colOff>
      <xdr:row>0</xdr:row>
      <xdr:rowOff>66675</xdr:rowOff>
    </xdr:from>
    <xdr:to>
      <xdr:col>13</xdr:col>
      <xdr:colOff>295275</xdr:colOff>
      <xdr:row>12</xdr:row>
      <xdr:rowOff>28575</xdr:rowOff>
    </xdr:to>
    <xdr:sp macro="" textlink="">
      <xdr:nvSpPr>
        <xdr:cNvPr id="3" name="Text Box 1"/>
        <xdr:cNvSpPr txBox="1">
          <a:spLocks noChangeArrowheads="1"/>
        </xdr:cNvSpPr>
      </xdr:nvSpPr>
      <xdr:spPr bwMode="auto">
        <a:xfrm>
          <a:off x="4810125" y="66675"/>
          <a:ext cx="5724525" cy="1905000"/>
        </a:xfrm>
        <a:prstGeom prst="rect">
          <a:avLst/>
        </a:prstGeom>
        <a:solidFill>
          <a:srgbClr val="FFFF99"/>
        </a:solidFill>
        <a:ln w="28575">
          <a:solidFill>
            <a:srgbClr val="800000"/>
          </a:solidFill>
          <a:miter lim="800000"/>
          <a:headEnd/>
          <a:tailEnd/>
        </a:ln>
      </xdr:spPr>
      <xdr:txBody>
        <a:bodyPr vertOverflow="clip" wrap="square" lIns="182880" tIns="137160" rIns="182880" bIns="137160" anchor="t" upright="1"/>
        <a:lstStyle/>
        <a:p>
          <a:pPr algn="ctr" rtl="0">
            <a:defRPr sz="1000"/>
          </a:pPr>
          <a:r>
            <a:rPr lang="en-US" sz="1600" b="1" i="0" u="none" strike="noStrike" baseline="0">
              <a:solidFill>
                <a:srgbClr val="800000"/>
              </a:solidFill>
              <a:latin typeface="Arial"/>
              <a:cs typeface="Arial"/>
            </a:rPr>
            <a:t> Conditional Formating</a:t>
          </a:r>
        </a:p>
        <a:p>
          <a:pPr algn="l" rtl="0">
            <a:defRPr sz="1000"/>
          </a:pPr>
          <a:r>
            <a:rPr lang="en-US" sz="1600" b="1" i="0" u="none" strike="noStrike" baseline="0">
              <a:solidFill>
                <a:srgbClr val="800000"/>
              </a:solidFill>
              <a:latin typeface="Arial"/>
              <a:cs typeface="Arial"/>
            </a:rPr>
            <a:t> Comparison of Male and Female Movie Stars' Salaries </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Conditional formatting lets us specify formating for a cell range depending on the contents of the cell range.</a:t>
          </a:r>
        </a:p>
        <a:p>
          <a:pPr algn="l" rtl="0">
            <a:defRPr sz="1000"/>
          </a:pPr>
          <a:endParaRPr lang="en-US" sz="1200" b="1" i="0" u="none" strike="noStrike" baseline="0">
            <a:solidFill>
              <a:srgbClr val="000080"/>
            </a:solidFill>
            <a:latin typeface="Arial"/>
            <a:cs typeface="Arial"/>
          </a:endParaRPr>
        </a:p>
        <a:p>
          <a:pPr algn="l" rtl="0">
            <a:defRPr sz="1000"/>
          </a:pPr>
          <a:r>
            <a:rPr lang="en-US" sz="1200" b="1" i="0" u="none" strike="noStrike" baseline="0">
              <a:solidFill>
                <a:srgbClr val="000080"/>
              </a:solidFill>
              <a:latin typeface="Arial"/>
              <a:cs typeface="Arial"/>
            </a:rPr>
            <a:t>Excel checks the cells to determine whether the specified conditions are met and then applies the specified formatting to those cells that satisfy these conditions.</a:t>
          </a:r>
        </a:p>
        <a:p>
          <a:pPr algn="l" rtl="0">
            <a:defRPr sz="1000"/>
          </a:pPr>
          <a:endParaRPr lang="en-US" sz="1200" b="1" i="0" u="none" strike="noStrike" baseline="0">
            <a:solidFill>
              <a:srgbClr val="000080"/>
            </a:solidFill>
            <a:latin typeface="Arial"/>
            <a:cs typeface="Arial"/>
          </a:endParaRPr>
        </a:p>
        <a:p>
          <a:pPr algn="l" rtl="0">
            <a:defRPr sz="1000"/>
          </a:pPr>
          <a:endParaRPr lang="en-US" sz="1200" b="1" i="0" u="none" strike="noStrike" baseline="0">
            <a:solidFill>
              <a:srgbClr val="000080"/>
            </a:solidFill>
            <a:latin typeface="Arial"/>
            <a:cs typeface="Aria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Production%20Exampl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Logistic%20Exampl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Scheduling%20Exampl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Emre%20Uzun/Documents/Bilkent/IE469/2017%20Fall/2_TLOG%2009-002%20v.2007/2_Excel%20Fundamentals/25_Spreadsheet%20Fundamental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2_TLOG%2009-002%20v.2007/2_Excel%20Fundamentals/25_Spreadsheet%20Fundamental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excel_tutorial.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Users\Chris\Dropbox\ExcelNow\Unlimited%20Versions\ExcelNow%20Unlimited3.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ProductMix"/>
      <sheetName val="Alloc1"/>
      <sheetName val="Alloc2"/>
      <sheetName val="Blend1"/>
      <sheetName val="Blend2"/>
      <sheetName val="Process"/>
      <sheetName val="Cutstock"/>
    </sheetNames>
    <sheetDataSet>
      <sheetData sheetId="0" refreshError="1"/>
      <sheetData sheetId="1">
        <row r="9">
          <cell r="B9">
            <v>450</v>
          </cell>
        </row>
        <row r="10">
          <cell r="B10">
            <v>250</v>
          </cell>
        </row>
        <row r="11">
          <cell r="B11">
            <v>800</v>
          </cell>
        </row>
        <row r="12">
          <cell r="B12">
            <v>450</v>
          </cell>
        </row>
        <row r="13">
          <cell r="B13">
            <v>600</v>
          </cell>
        </row>
      </sheetData>
      <sheetData sheetId="2">
        <row r="9">
          <cell r="E9">
            <v>8</v>
          </cell>
        </row>
        <row r="10">
          <cell r="E10">
            <v>5</v>
          </cell>
        </row>
        <row r="11">
          <cell r="E11">
            <v>3</v>
          </cell>
        </row>
      </sheetData>
      <sheetData sheetId="3">
        <row r="9">
          <cell r="E9">
            <v>8</v>
          </cell>
        </row>
        <row r="10">
          <cell r="E10">
            <v>5</v>
          </cell>
        </row>
        <row r="11">
          <cell r="E11">
            <v>3</v>
          </cell>
        </row>
        <row r="31">
          <cell r="B31">
            <v>0</v>
          </cell>
          <cell r="C31">
            <v>0</v>
          </cell>
          <cell r="D31">
            <v>0</v>
          </cell>
          <cell r="E31">
            <v>0</v>
          </cell>
          <cell r="F31">
            <v>0</v>
          </cell>
        </row>
        <row r="32">
          <cell r="B32">
            <v>0</v>
          </cell>
          <cell r="C32">
            <v>0</v>
          </cell>
          <cell r="D32">
            <v>0</v>
          </cell>
          <cell r="E32">
            <v>0</v>
          </cell>
          <cell r="F32">
            <v>0</v>
          </cell>
        </row>
        <row r="33">
          <cell r="B33">
            <v>0</v>
          </cell>
          <cell r="C33">
            <v>0</v>
          </cell>
          <cell r="D33">
            <v>0</v>
          </cell>
          <cell r="E33">
            <v>0</v>
          </cell>
          <cell r="F33">
            <v>0</v>
          </cell>
        </row>
      </sheetData>
      <sheetData sheetId="4" refreshError="1"/>
      <sheetData sheetId="5">
        <row r="29">
          <cell r="B29">
            <v>4500</v>
          </cell>
          <cell r="C29">
            <v>3100</v>
          </cell>
          <cell r="D29">
            <v>3500</v>
          </cell>
          <cell r="E29">
            <v>3700</v>
          </cell>
          <cell r="F29">
            <v>4000</v>
          </cell>
        </row>
        <row r="33">
          <cell r="B33">
            <v>0</v>
          </cell>
          <cell r="C33">
            <v>0</v>
          </cell>
          <cell r="D33">
            <v>0</v>
          </cell>
          <cell r="E33">
            <v>0</v>
          </cell>
          <cell r="F33">
            <v>0</v>
          </cell>
        </row>
        <row r="34">
          <cell r="B34">
            <v>0</v>
          </cell>
          <cell r="C34">
            <v>0</v>
          </cell>
          <cell r="D34">
            <v>0</v>
          </cell>
          <cell r="E34">
            <v>0</v>
          </cell>
          <cell r="F34">
            <v>0</v>
          </cell>
        </row>
        <row r="35">
          <cell r="B35">
            <v>0</v>
          </cell>
          <cell r="C35">
            <v>0</v>
          </cell>
          <cell r="D35">
            <v>0</v>
          </cell>
          <cell r="E35">
            <v>0</v>
          </cell>
          <cell r="F35">
            <v>0</v>
          </cell>
        </row>
        <row r="36">
          <cell r="B36">
            <v>0</v>
          </cell>
          <cell r="C36">
            <v>0</v>
          </cell>
          <cell r="D36">
            <v>0</v>
          </cell>
          <cell r="E36">
            <v>0</v>
          </cell>
          <cell r="F36">
            <v>0</v>
          </cell>
        </row>
        <row r="41">
          <cell r="B41">
            <v>0</v>
          </cell>
          <cell r="C41">
            <v>0</v>
          </cell>
          <cell r="D41">
            <v>0</v>
          </cell>
          <cell r="E41">
            <v>0</v>
          </cell>
          <cell r="F41">
            <v>0</v>
          </cell>
        </row>
        <row r="47">
          <cell r="B47">
            <v>0</v>
          </cell>
          <cell r="C47">
            <v>0</v>
          </cell>
          <cell r="D47">
            <v>0</v>
          </cell>
          <cell r="E47">
            <v>0</v>
          </cell>
          <cell r="F47">
            <v>0</v>
          </cell>
        </row>
      </sheetData>
      <sheetData sheetId="6">
        <row r="3">
          <cell r="E3">
            <v>3</v>
          </cell>
        </row>
        <row r="17">
          <cell r="B17">
            <v>500</v>
          </cell>
          <cell r="C17">
            <v>800</v>
          </cell>
          <cell r="D17">
            <v>600</v>
          </cell>
          <cell r="E17">
            <v>300</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nswer Report 2"/>
      <sheetName val="Sensitivity Report 1"/>
      <sheetName val="Limits Report 1"/>
      <sheetName val="Transport1"/>
      <sheetName val="Transport2"/>
      <sheetName val="Transport3"/>
      <sheetName val="Knapsack"/>
      <sheetName val="Answer Report 1"/>
      <sheetName val="Facility"/>
      <sheetName val="Prodtran"/>
    </sheetNames>
    <sheetDataSet>
      <sheetData sheetId="0" refreshError="1"/>
      <sheetData sheetId="1" refreshError="1"/>
      <sheetData sheetId="2" refreshError="1"/>
      <sheetData sheetId="3" refreshError="1"/>
      <sheetData sheetId="4">
        <row r="14">
          <cell r="H14">
            <v>60000</v>
          </cell>
        </row>
        <row r="15">
          <cell r="H15">
            <v>60000</v>
          </cell>
        </row>
      </sheetData>
      <sheetData sheetId="5"/>
      <sheetData sheetId="6">
        <row r="50">
          <cell r="C50">
            <v>35000</v>
          </cell>
          <cell r="D50">
            <v>20000</v>
          </cell>
          <cell r="E50">
            <v>30000</v>
          </cell>
          <cell r="F50">
            <v>15000</v>
          </cell>
        </row>
        <row r="51">
          <cell r="C51">
            <v>30000</v>
          </cell>
          <cell r="D51">
            <v>25000</v>
          </cell>
          <cell r="E51">
            <v>15000</v>
          </cell>
          <cell r="F51">
            <v>24000</v>
          </cell>
        </row>
        <row r="52">
          <cell r="C52">
            <v>20000</v>
          </cell>
          <cell r="D52">
            <v>20000</v>
          </cell>
          <cell r="E52">
            <v>25000</v>
          </cell>
          <cell r="F52">
            <v>20000</v>
          </cell>
        </row>
        <row r="63">
          <cell r="H63">
            <v>90000</v>
          </cell>
        </row>
        <row r="64">
          <cell r="H64">
            <v>100000</v>
          </cell>
        </row>
        <row r="65">
          <cell r="H65">
            <v>80000</v>
          </cell>
        </row>
        <row r="66">
          <cell r="H66">
            <v>75000</v>
          </cell>
        </row>
        <row r="67">
          <cell r="H67">
            <v>65000</v>
          </cell>
        </row>
        <row r="68">
          <cell r="H68">
            <v>90000</v>
          </cell>
        </row>
        <row r="72">
          <cell r="H72">
            <v>0</v>
          </cell>
        </row>
        <row r="73">
          <cell r="H73">
            <v>0</v>
          </cell>
        </row>
        <row r="74">
          <cell r="H74">
            <v>0</v>
          </cell>
        </row>
        <row r="75">
          <cell r="H75">
            <v>0</v>
          </cell>
        </row>
        <row r="76">
          <cell r="H76">
            <v>0</v>
          </cell>
        </row>
        <row r="77">
          <cell r="H77">
            <v>0</v>
          </cell>
        </row>
        <row r="78">
          <cell r="H78">
            <v>0</v>
          </cell>
        </row>
        <row r="79">
          <cell r="H79">
            <v>0</v>
          </cell>
        </row>
        <row r="80">
          <cell r="H80">
            <v>0</v>
          </cell>
        </row>
        <row r="81">
          <cell r="H81">
            <v>0</v>
          </cell>
        </row>
        <row r="82">
          <cell r="H82">
            <v>0</v>
          </cell>
        </row>
        <row r="83">
          <cell r="H83">
            <v>0</v>
          </cell>
        </row>
        <row r="87">
          <cell r="C87">
            <v>30000</v>
          </cell>
          <cell r="D87">
            <v>23000</v>
          </cell>
          <cell r="E87">
            <v>15000</v>
          </cell>
          <cell r="F87">
            <v>32000</v>
          </cell>
          <cell r="G87">
            <v>16000</v>
          </cell>
        </row>
        <row r="88">
          <cell r="C88">
            <v>20000</v>
          </cell>
          <cell r="D88">
            <v>15000</v>
          </cell>
          <cell r="E88">
            <v>22000</v>
          </cell>
          <cell r="F88">
            <v>12000</v>
          </cell>
          <cell r="G88">
            <v>18000</v>
          </cell>
        </row>
        <row r="89">
          <cell r="C89">
            <v>25000</v>
          </cell>
          <cell r="D89">
            <v>22000</v>
          </cell>
          <cell r="E89">
            <v>16000</v>
          </cell>
          <cell r="F89">
            <v>20000</v>
          </cell>
          <cell r="G89">
            <v>25000</v>
          </cell>
        </row>
      </sheetData>
      <sheetData sheetId="7">
        <row r="23">
          <cell r="B23">
            <v>0</v>
          </cell>
          <cell r="C23">
            <v>0</v>
          </cell>
          <cell r="D23">
            <v>0</v>
          </cell>
          <cell r="E23">
            <v>0</v>
          </cell>
        </row>
        <row r="24">
          <cell r="B24">
            <v>0</v>
          </cell>
          <cell r="C24">
            <v>0</v>
          </cell>
          <cell r="D24">
            <v>0</v>
          </cell>
          <cell r="E24">
            <v>0</v>
          </cell>
        </row>
        <row r="25">
          <cell r="B25">
            <v>0</v>
          </cell>
          <cell r="C25">
            <v>0</v>
          </cell>
          <cell r="D25">
            <v>0</v>
          </cell>
          <cell r="E25">
            <v>0</v>
          </cell>
        </row>
      </sheetData>
      <sheetData sheetId="8" refreshError="1"/>
      <sheetData sheetId="9" refreshError="1"/>
      <sheetData sheetId="10">
        <row r="81">
          <cell r="H81">
            <v>0</v>
          </cell>
        </row>
        <row r="82">
          <cell r="H82">
            <v>0</v>
          </cell>
        </row>
        <row r="83">
          <cell r="H83">
            <v>0</v>
          </cell>
        </row>
        <row r="84">
          <cell r="H84">
            <v>0</v>
          </cell>
        </row>
        <row r="85">
          <cell r="H85">
            <v>0</v>
          </cell>
        </row>
        <row r="86">
          <cell r="H86">
            <v>0</v>
          </cell>
        </row>
        <row r="87">
          <cell r="H87">
            <v>0</v>
          </cell>
        </row>
        <row r="88">
          <cell r="H88">
            <v>0</v>
          </cell>
        </row>
        <row r="89">
          <cell r="H89">
            <v>0</v>
          </cell>
        </row>
        <row r="90">
          <cell r="H90">
            <v>0</v>
          </cell>
        </row>
        <row r="91">
          <cell r="H91">
            <v>0</v>
          </cell>
        </row>
        <row r="92">
          <cell r="H92">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rew"/>
      <sheetName val="Hirefire"/>
      <sheetName val="Offices"/>
      <sheetName val="Sched1"/>
      <sheetName val="Sched2"/>
      <sheetName val="Sched3"/>
      <sheetName val="Troops"/>
    </sheetNames>
    <sheetDataSet>
      <sheetData sheetId="0" refreshError="1"/>
      <sheetData sheetId="1" refreshError="1"/>
      <sheetData sheetId="2" refreshError="1"/>
      <sheetData sheetId="3">
        <row r="39">
          <cell r="B39">
            <v>1</v>
          </cell>
          <cell r="C39">
            <v>1</v>
          </cell>
          <cell r="D39">
            <v>1</v>
          </cell>
          <cell r="E39">
            <v>1</v>
          </cell>
          <cell r="F39">
            <v>2</v>
          </cell>
          <cell r="G39">
            <v>1</v>
          </cell>
          <cell r="H39">
            <v>2</v>
          </cell>
          <cell r="I39">
            <v>2</v>
          </cell>
          <cell r="J39">
            <v>2</v>
          </cell>
          <cell r="K39">
            <v>1</v>
          </cell>
        </row>
      </sheetData>
      <sheetData sheetId="4"/>
      <sheetData sheetId="5">
        <row r="52">
          <cell r="M52">
            <v>3</v>
          </cell>
          <cell r="N52">
            <v>5</v>
          </cell>
          <cell r="O52">
            <v>7</v>
          </cell>
          <cell r="P52">
            <v>3</v>
          </cell>
          <cell r="Q52">
            <v>7</v>
          </cell>
          <cell r="R52">
            <v>0</v>
          </cell>
          <cell r="S52">
            <v>0</v>
          </cell>
        </row>
      </sheetData>
      <sheetData sheetId="6">
        <row r="52">
          <cell r="K52">
            <v>3</v>
          </cell>
          <cell r="L52">
            <v>5</v>
          </cell>
          <cell r="M52">
            <v>7</v>
          </cell>
          <cell r="N52">
            <v>3</v>
          </cell>
          <cell r="O52">
            <v>7</v>
          </cell>
        </row>
      </sheetData>
      <sheetData sheetId="7">
        <row r="13">
          <cell r="G13">
            <v>500</v>
          </cell>
        </row>
        <row r="14">
          <cell r="G14">
            <v>400</v>
          </cell>
        </row>
        <row r="15">
          <cell r="G15">
            <v>400</v>
          </cell>
        </row>
        <row r="17">
          <cell r="B17">
            <v>200</v>
          </cell>
          <cell r="C17">
            <v>250</v>
          </cell>
          <cell r="D17">
            <v>350</v>
          </cell>
          <cell r="E17">
            <v>300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board"/>
      <sheetName val="Navigating"/>
      <sheetName val="Viewing Data"/>
      <sheetName val="Selecting Data"/>
      <sheetName val="Move,Copy&amp;Paste"/>
      <sheetName val="RelativeAbsoluteAddress"/>
      <sheetName val="Summation"/>
      <sheetName val="IF func"/>
      <sheetName val="MoreIf"/>
      <sheetName val="TextFunc"/>
      <sheetName val="Lookup"/>
      <sheetName val="Protecting"/>
      <sheetName val="Referencing"/>
      <sheetName val="RefData"/>
      <sheetName val="FSCs"/>
    </sheetNames>
    <sheetDataSet>
      <sheetData sheetId="0"/>
      <sheetData sheetId="1"/>
      <sheetData sheetId="2"/>
      <sheetData sheetId="3"/>
      <sheetData sheetId="4"/>
      <sheetData sheetId="5"/>
      <sheetData sheetId="6"/>
      <sheetData sheetId="7"/>
      <sheetData sheetId="8"/>
      <sheetData sheetId="9"/>
      <sheetData sheetId="10">
        <row r="20">
          <cell r="E20">
            <v>0</v>
          </cell>
        </row>
        <row r="45">
          <cell r="M45">
            <v>0</v>
          </cell>
          <cell r="N45">
            <v>3</v>
          </cell>
        </row>
        <row r="46">
          <cell r="M46">
            <v>300</v>
          </cell>
          <cell r="N46">
            <v>2.5</v>
          </cell>
        </row>
        <row r="47">
          <cell r="M47">
            <v>400</v>
          </cell>
          <cell r="N47">
            <v>2</v>
          </cell>
        </row>
      </sheetData>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board"/>
      <sheetName val="Navigating"/>
      <sheetName val="Viewing Data"/>
      <sheetName val="Selecting Data"/>
      <sheetName val="Move,Copy&amp;Paste"/>
      <sheetName val="RelativeAbsoluteAddress"/>
      <sheetName val="Summation"/>
      <sheetName val="IF func"/>
      <sheetName val="MoreIf"/>
      <sheetName val="TextFunc"/>
      <sheetName val="Lookup"/>
      <sheetName val="Protecting"/>
      <sheetName val="Referencing"/>
      <sheetName val="RefData"/>
      <sheetName val="FSCs"/>
    </sheetNames>
    <sheetDataSet>
      <sheetData sheetId="0"/>
      <sheetData sheetId="1"/>
      <sheetData sheetId="2"/>
      <sheetData sheetId="3"/>
      <sheetData sheetId="4"/>
      <sheetData sheetId="5"/>
      <sheetData sheetId="6"/>
      <sheetData sheetId="7"/>
      <sheetData sheetId="8"/>
      <sheetData sheetId="9"/>
      <sheetData sheetId="10">
        <row r="20">
          <cell r="E20">
            <v>0</v>
          </cell>
        </row>
        <row r="45">
          <cell r="M45">
            <v>0</v>
          </cell>
          <cell r="N45">
            <v>3</v>
          </cell>
        </row>
        <row r="46">
          <cell r="M46">
            <v>300</v>
          </cell>
          <cell r="N46">
            <v>2.5</v>
          </cell>
        </row>
        <row r="47">
          <cell r="M47">
            <v>400</v>
          </cell>
          <cell r="N47">
            <v>2</v>
          </cell>
        </row>
      </sheetData>
      <sheetData sheetId="11"/>
      <sheetData sheetId="12"/>
      <sheetData sheetId="13"/>
      <sheetData sheetId="1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ist of Topics"/>
      <sheetName val="Changes in Excel 2007"/>
      <sheetName val="Tabs, Ribbons"/>
      <sheetName val="Office button"/>
      <sheetName val="QAT"/>
      <sheetName val="Excel Options"/>
      <sheetName val="File extensions"/>
      <sheetName val="Right-clicking"/>
      <sheetName val="Changes in Excel 2010"/>
      <sheetName val="File tab"/>
      <sheetName val="Modifying ribbons"/>
      <sheetName val="Selected range coloring"/>
      <sheetName val="New and Renamed functions"/>
      <sheetName val="Add-ins buttons"/>
      <sheetName val="Slicers"/>
      <sheetName val="Sparklines"/>
      <sheetName val="New Solver"/>
      <sheetName val="Changes in Excel 2013"/>
      <sheetName val="Single Document Interface"/>
      <sheetName val="Quick Analysis"/>
      <sheetName val="Flash Fill"/>
      <sheetName val="Excel Basics"/>
      <sheetName val="Moving and Selecting"/>
      <sheetName val="Going Home to Cell A1"/>
      <sheetName val="Using End-Arrow Combinations"/>
      <sheetName val="Splitting the Screen"/>
      <sheetName val="Selecting a Range"/>
      <sheetName val="Selecting Multiple Ranges"/>
      <sheetName val="Go To Options"/>
      <sheetName val="Copying, Cutting, Pasting"/>
      <sheetName val="Copying and Pasting"/>
      <sheetName val="Copying and Pasting Special"/>
      <sheetName val="Transposing a Range"/>
      <sheetName val="Cutting and Pasting"/>
      <sheetName val="Other Basic Tools"/>
      <sheetName val="Undoing Actions"/>
      <sheetName val="Manipulating Rows, Columns"/>
      <sheetName val="Manipulating Worksheets"/>
      <sheetName val="Filling a Series"/>
      <sheetName val="Sorting"/>
      <sheetName val="Hyperlinks"/>
      <sheetName val="Printing"/>
      <sheetName val="Working with Formulas"/>
      <sheetName val="Relative Absolute"/>
      <sheetName val="R1C1 Notation"/>
      <sheetName val="Range Names"/>
      <sheetName val="Auditing formulas"/>
      <sheetName val="Calculation Options"/>
      <sheetName val="AutoSum Button"/>
      <sheetName val="Evaluating a formula"/>
      <sheetName val="External Formula References"/>
      <sheetName val="Working with Charts"/>
      <sheetName val="Creating a Chart"/>
      <sheetName val="Locating a chart"/>
      <sheetName val="Modifying a Chart"/>
      <sheetName val="Working with Functions"/>
      <sheetName val="Function help"/>
      <sheetName val="Two Essential Functions"/>
      <sheetName val="IF"/>
      <sheetName val="VLOOKUP"/>
      <sheetName val="Counting, Summing Functions"/>
      <sheetName val="SUM, AVERAGE"/>
      <sheetName val="COUNT, COUNTA, COUNTBLANK"/>
      <sheetName val="COUNTIF, SUMIF, AVERAGEIF"/>
      <sheetName val="COUNTIFS, SUMIFS, AVERAGEIFS"/>
      <sheetName val="SUMPRODUCT"/>
      <sheetName val="Math Functions"/>
      <sheetName val="INT, ROUND"/>
      <sheetName val="ABS, SQRT, SUMSQ"/>
      <sheetName val="LN, EXP"/>
      <sheetName val="RAND, RANDBETWEEN"/>
      <sheetName val="Text Functions"/>
      <sheetName val="TRIM, VALUE"/>
      <sheetName val="Concatenating"/>
      <sheetName val="Parsing with Text to Columns"/>
      <sheetName val="Parsing with text functions"/>
      <sheetName val="Date functions"/>
      <sheetName val="Y2K"/>
      <sheetName val="NOW, TODAY"/>
      <sheetName val="YEAR, MONTH, DAY, WEEKDAY"/>
      <sheetName val="DATEDIF"/>
      <sheetName val="DATE, DATEVALUE"/>
      <sheetName val="NETWORKDAYS, WORKDAY"/>
      <sheetName val="Statistical Functions"/>
      <sheetName val="MIN, MAX"/>
      <sheetName val="MEDIAN, PERCENTILE, QUANTILE"/>
      <sheetName val="STDEV, VAR"/>
      <sheetName val="CORREL, COVAR"/>
      <sheetName val="RANK, LARGE, SMALL"/>
      <sheetName val="Financial Functions"/>
      <sheetName val="PMT"/>
      <sheetName val="NPV, XNPV"/>
      <sheetName val="IRR"/>
      <sheetName val="Reference Functions"/>
      <sheetName val="INDEX"/>
      <sheetName val="MATCH"/>
      <sheetName val="OFFSET"/>
      <sheetName val="INDIRECT"/>
      <sheetName val="Tools for Analyzing Data"/>
      <sheetName val="Data Tables"/>
      <sheetName val="One-Way Data Table"/>
      <sheetName val="Two-Way Data Table"/>
      <sheetName val="Tables"/>
      <sheetName val="Pivot Tables"/>
      <sheetName val="Goal Seek"/>
      <sheetName val="Solver"/>
      <sheetName val="Importing External Data"/>
      <sheetName val="From Built-in Connections"/>
      <sheetName val="From the Web"/>
      <sheetName val="From a Text File"/>
      <sheetName val="From a Database"/>
      <sheetName val="Making Professional Apps"/>
      <sheetName val="Documenting Your Work"/>
      <sheetName val="Conditional Formatting"/>
      <sheetName val="Data Validation"/>
      <sheetName val="Protecting"/>
      <sheetName val="Adding Form Controls"/>
      <sheetName val="Recording 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ow r="27">
          <cell r="L27">
            <v>2</v>
          </cell>
        </row>
        <row r="29">
          <cell r="L29" t="str">
            <v>Oct</v>
          </cell>
        </row>
        <row r="30">
          <cell r="L30">
            <v>3200</v>
          </cell>
        </row>
        <row r="37">
          <cell r="L37">
            <v>0.4</v>
          </cell>
        </row>
        <row r="38">
          <cell r="L38">
            <v>0.6</v>
          </cell>
        </row>
        <row r="40">
          <cell r="L40" t="str">
            <v>Oct</v>
          </cell>
        </row>
        <row r="41">
          <cell r="L41">
            <v>1950</v>
          </cell>
        </row>
        <row r="56">
          <cell r="L56" t="str">
            <v>Sales</v>
          </cell>
        </row>
        <row r="57">
          <cell r="L57">
            <v>2450</v>
          </cell>
        </row>
        <row r="58">
          <cell r="L58">
            <v>3140</v>
          </cell>
        </row>
        <row r="59">
          <cell r="L59">
            <v>3250</v>
          </cell>
        </row>
        <row r="60">
          <cell r="L60">
            <v>4510</v>
          </cell>
        </row>
        <row r="61">
          <cell r="L61">
            <v>3680</v>
          </cell>
        </row>
        <row r="73">
          <cell r="AM73" t="str">
            <v>Smith</v>
          </cell>
        </row>
        <row r="74">
          <cell r="AL74">
            <v>38353</v>
          </cell>
          <cell r="AM74">
            <v>6700</v>
          </cell>
          <cell r="AN74">
            <v>7400</v>
          </cell>
          <cell r="AO74">
            <v>5800</v>
          </cell>
          <cell r="AP74">
            <v>9000</v>
          </cell>
        </row>
        <row r="75">
          <cell r="AM75">
            <v>5800</v>
          </cell>
        </row>
        <row r="76">
          <cell r="AM76">
            <v>5000</v>
          </cell>
        </row>
        <row r="77">
          <cell r="AM77">
            <v>6700</v>
          </cell>
        </row>
        <row r="78">
          <cell r="AM78">
            <v>9400</v>
          </cell>
        </row>
        <row r="79">
          <cell r="AM79">
            <v>6200</v>
          </cell>
        </row>
        <row r="80">
          <cell r="AM80">
            <v>8700</v>
          </cell>
        </row>
      </sheetData>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ist of Topics"/>
      <sheetName val="Search"/>
      <sheetName val="Changes in Excel 2007 and 2010"/>
      <sheetName val="Tabs and Ribbons"/>
      <sheetName val="Modifying Ribbons in 2010"/>
      <sheetName val="File and Office Buttons"/>
      <sheetName val="Quick Access Toolbar"/>
      <sheetName val="Excel Options"/>
      <sheetName val="Developer Ribbon"/>
      <sheetName val="File Extensions"/>
      <sheetName val="Opening Recent Files in 2010"/>
      <sheetName val="Selected Range Coloring in 2010"/>
      <sheetName val="New Functions in 2010"/>
      <sheetName val="Add-Ins Buttons in 2010"/>
      <sheetName val="Slicers in 2010"/>
      <sheetName val="Sparklines in 2010"/>
      <sheetName val="New Solver in 2010"/>
      <sheetName val="Excel Basics"/>
      <sheetName val="Moving and Selecting"/>
      <sheetName val="Going Home to Cell A1"/>
      <sheetName val="Splitting the Screen"/>
      <sheetName val="Selecting a Range with Keys"/>
      <sheetName val="Selecting a Range by Pointing"/>
      <sheetName val="Selecting Multiple Ranges"/>
      <sheetName val="Go To Options"/>
      <sheetName val="Copying, Cutting, Pasting"/>
      <sheetName val="Copying and Pasting"/>
      <sheetName val="Cutting and Pasting"/>
      <sheetName val="Paste Special Options"/>
      <sheetName val="Transposing a Range"/>
      <sheetName val="Office Clipboard"/>
      <sheetName val="Other Basic Tools"/>
      <sheetName val="Undoing Actions"/>
      <sheetName val="Right-Clicking"/>
      <sheetName val="Shortcut Keys"/>
      <sheetName val="Number Formats"/>
      <sheetName val="Manipulating Rows, Columns"/>
      <sheetName val="Manipulating Worksheets"/>
      <sheetName val="Filling a Series"/>
      <sheetName val="Sorting and Custom Lists"/>
      <sheetName val="Adding Hyperlinks"/>
      <sheetName val="Printing"/>
      <sheetName val="Templates"/>
      <sheetName val="Working with Formulas"/>
      <sheetName val="Relative, Absolute Addresses"/>
      <sheetName val="R1C1 Notation"/>
      <sheetName val="Range Names"/>
      <sheetName val="Calculation Options"/>
      <sheetName val="AutoSum Button"/>
      <sheetName val="Auditing formulas"/>
      <sheetName val="Evaluating a formula"/>
      <sheetName val="External Formula References"/>
      <sheetName val="Error Codes, IS Functions"/>
      <sheetName val="Array Formulas"/>
      <sheetName val="Intro to Charts"/>
      <sheetName val="Creating a Chart"/>
      <sheetName val="Modifying a Chart"/>
      <sheetName val="Locating a chart"/>
      <sheetName val="Intro to Functions"/>
      <sheetName val="Function help"/>
      <sheetName val="Two Essential Functions"/>
      <sheetName val="IF"/>
      <sheetName val="VLOOKUP"/>
      <sheetName val="Basic Summarizing Functions"/>
      <sheetName val="SUM, AVERAGE, PRODUCT"/>
      <sheetName val="COUNT, COUNTA, COUNTBLANK"/>
      <sheetName val="COUNTIF, SUMIF, AVERAGEIF"/>
      <sheetName val="COUNTIFS, SUMIFS, AVERAGEIFS"/>
      <sheetName val="SUMPRODUCT"/>
      <sheetName val="Math Functions"/>
      <sheetName val="INT, ROUND, CEILING, FLOOR"/>
      <sheetName val="ABS, SQRT, SUMSQ"/>
      <sheetName val="LN, EXP"/>
      <sheetName val="RAND, RANDBETWEEN"/>
      <sheetName val="Text Functions"/>
      <sheetName val="TRIM, VALUE"/>
      <sheetName val="Concatenating"/>
      <sheetName val="Parsing with Text to Columns"/>
      <sheetName val="Parsing with text functions"/>
      <sheetName val="Dates and Times"/>
      <sheetName val="Y2K"/>
      <sheetName val="TODAY, NOW"/>
      <sheetName val="YEAR, MONTH, DAY, WEEKDAY"/>
      <sheetName val="DATEDIF"/>
      <sheetName val="DATE, DATEVALUE"/>
      <sheetName val="NETWORKDAYS, WORKDAY"/>
      <sheetName val="Statistical Functions"/>
      <sheetName val="MIN, MAX"/>
      <sheetName val="MEDIAN, QUARTILE, PERCENTILE"/>
      <sheetName val="STDEV, VAR"/>
      <sheetName val="CORREL, COVAR"/>
      <sheetName val="RANK, LARGE, SMALL"/>
      <sheetName val="Financial Functions"/>
      <sheetName val="PMT"/>
      <sheetName val="NPV, XNPV"/>
      <sheetName val="IRR"/>
      <sheetName val="Reference Functions"/>
      <sheetName val="INDEX"/>
      <sheetName val="MATCH"/>
      <sheetName val="OFFSET"/>
      <sheetName val="INDIRECT"/>
      <sheetName val="Tools for Analyzing Data"/>
      <sheetName val="Tables"/>
      <sheetName val="Pivot Tables"/>
      <sheetName val="Practice Pivot Tables"/>
      <sheetName val="Consolidating"/>
      <sheetName val="Subtotals"/>
      <sheetName val="Data Tables"/>
      <sheetName val="Goal Seek"/>
      <sheetName val="Solver"/>
      <sheetName val="Importing External Data"/>
      <sheetName val="From a Text File"/>
      <sheetName val="From a Database"/>
      <sheetName val="From Built-in Connections"/>
      <sheetName val="From the Web"/>
      <sheetName val="Making Professional Apps"/>
      <sheetName val="Documenting Your Work"/>
      <sheetName val="Themes"/>
      <sheetName val="Styles"/>
      <sheetName val="Conditional Formatting"/>
      <sheetName val="Custom Views"/>
      <sheetName val="Scenarios"/>
      <sheetName val="Outlining"/>
      <sheetName val="Data Validation"/>
      <sheetName val="Protecting"/>
      <sheetName val="Using Form Controls"/>
      <sheetName val="Recording Macros"/>
      <sheetName val="Video Hyperlin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ow r="72">
          <cell r="AP72" t="str">
            <v>Smith</v>
          </cell>
        </row>
        <row r="73">
          <cell r="AO73">
            <v>38353</v>
          </cell>
          <cell r="AP73">
            <v>6700</v>
          </cell>
          <cell r="AQ73">
            <v>7400</v>
          </cell>
          <cell r="AR73">
            <v>5800</v>
          </cell>
          <cell r="AS73">
            <v>9000</v>
          </cell>
        </row>
        <row r="74">
          <cell r="AP74">
            <v>5800</v>
          </cell>
        </row>
        <row r="75">
          <cell r="AP75">
            <v>5000</v>
          </cell>
        </row>
        <row r="76">
          <cell r="AP76">
            <v>6700</v>
          </cell>
        </row>
        <row r="77">
          <cell r="AP77">
            <v>9400</v>
          </cell>
        </row>
        <row r="78">
          <cell r="AP78">
            <v>6200</v>
          </cell>
        </row>
        <row r="79">
          <cell r="AP79">
            <v>8700</v>
          </cell>
        </row>
      </sheetData>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L142"/>
  <sheetViews>
    <sheetView workbookViewId="0"/>
  </sheetViews>
  <sheetFormatPr defaultColWidth="8.5703125" defaultRowHeight="13.5" x14ac:dyDescent="0.25"/>
  <cols>
    <col min="1" max="1" width="4.42578125" style="122" bestFit="1" customWidth="1"/>
    <col min="2" max="2" width="6.7109375" style="122" bestFit="1" customWidth="1"/>
    <col min="3" max="3" width="5.5703125" style="122" bestFit="1" customWidth="1"/>
    <col min="4" max="4" width="7.85546875" style="123" bestFit="1" customWidth="1"/>
    <col min="5" max="5" width="6.7109375" style="123" bestFit="1" customWidth="1"/>
    <col min="6" max="7" width="6.7109375" style="122" bestFit="1" customWidth="1"/>
    <col min="8" max="8" width="6.7109375" style="123" bestFit="1" customWidth="1"/>
    <col min="9" max="9" width="9" style="123" bestFit="1" customWidth="1"/>
    <col min="10" max="11" width="7.85546875" style="122" bestFit="1" customWidth="1"/>
    <col min="12" max="12" width="7.85546875" style="124" bestFit="1" customWidth="1"/>
    <col min="13" max="16384" width="8.5703125" style="120"/>
  </cols>
  <sheetData>
    <row r="1" spans="1:12" s="117" customFormat="1" x14ac:dyDescent="0.25">
      <c r="A1" s="114" t="s">
        <v>0</v>
      </c>
      <c r="B1" s="114" t="s">
        <v>547</v>
      </c>
      <c r="C1" s="114" t="s">
        <v>548</v>
      </c>
      <c r="D1" s="115" t="s">
        <v>1</v>
      </c>
      <c r="E1" s="115" t="s">
        <v>549</v>
      </c>
      <c r="F1" s="114" t="s">
        <v>550</v>
      </c>
      <c r="G1" s="114" t="s">
        <v>551</v>
      </c>
      <c r="H1" s="115" t="s">
        <v>2</v>
      </c>
      <c r="I1" s="115" t="s">
        <v>552</v>
      </c>
      <c r="J1" s="114" t="s">
        <v>553</v>
      </c>
      <c r="K1" s="114" t="s">
        <v>554</v>
      </c>
      <c r="L1" s="116" t="s">
        <v>3</v>
      </c>
    </row>
    <row r="2" spans="1:12" x14ac:dyDescent="0.25">
      <c r="A2" s="118">
        <v>1</v>
      </c>
      <c r="B2" s="118">
        <v>1384</v>
      </c>
      <c r="C2" s="118">
        <v>9387</v>
      </c>
      <c r="D2" s="119">
        <v>78.099999999999994</v>
      </c>
      <c r="E2" s="119">
        <v>12.3</v>
      </c>
      <c r="F2" s="118">
        <v>25627</v>
      </c>
      <c r="G2" s="118">
        <v>69678</v>
      </c>
      <c r="H2" s="119">
        <v>50.1</v>
      </c>
      <c r="I2" s="119">
        <v>4083.9</v>
      </c>
      <c r="J2" s="118">
        <v>72100</v>
      </c>
      <c r="K2" s="118">
        <v>709234</v>
      </c>
      <c r="L2" s="69">
        <v>1</v>
      </c>
    </row>
    <row r="3" spans="1:12" x14ac:dyDescent="0.25">
      <c r="A3" s="118">
        <v>2</v>
      </c>
      <c r="B3" s="118">
        <v>4069</v>
      </c>
      <c r="C3" s="118">
        <v>7031</v>
      </c>
      <c r="D3" s="119">
        <v>44</v>
      </c>
      <c r="E3" s="119">
        <v>10</v>
      </c>
      <c r="F3" s="118">
        <v>15389</v>
      </c>
      <c r="G3" s="118">
        <v>39699</v>
      </c>
      <c r="H3" s="119">
        <v>62</v>
      </c>
      <c r="I3" s="119">
        <v>3353.6</v>
      </c>
      <c r="J3" s="118">
        <v>52737</v>
      </c>
      <c r="K3" s="118">
        <v>499813</v>
      </c>
      <c r="L3" s="69">
        <v>4</v>
      </c>
    </row>
    <row r="4" spans="1:12" x14ac:dyDescent="0.25">
      <c r="A4" s="118">
        <v>3</v>
      </c>
      <c r="B4" s="118">
        <v>3719</v>
      </c>
      <c r="C4" s="118">
        <v>7017</v>
      </c>
      <c r="D4" s="119">
        <v>43.9</v>
      </c>
      <c r="E4" s="119">
        <v>9.4</v>
      </c>
      <c r="F4" s="118">
        <v>13326</v>
      </c>
      <c r="G4" s="118">
        <v>43292</v>
      </c>
      <c r="H4" s="119">
        <v>53.9</v>
      </c>
      <c r="I4" s="119">
        <v>3305.9</v>
      </c>
      <c r="J4" s="118">
        <v>54542</v>
      </c>
      <c r="K4" s="118">
        <v>393162</v>
      </c>
      <c r="L4" s="69">
        <v>2</v>
      </c>
    </row>
    <row r="5" spans="1:12" x14ac:dyDescent="0.25">
      <c r="A5" s="118">
        <v>4</v>
      </c>
      <c r="B5" s="118">
        <v>3553</v>
      </c>
      <c r="C5" s="118">
        <v>4794</v>
      </c>
      <c r="D5" s="119">
        <v>37.4</v>
      </c>
      <c r="E5" s="119">
        <v>10.7</v>
      </c>
      <c r="F5" s="118">
        <v>9724</v>
      </c>
      <c r="G5" s="118">
        <v>33731</v>
      </c>
      <c r="H5" s="119">
        <v>50.6</v>
      </c>
      <c r="I5" s="119">
        <v>2066.3000000000002</v>
      </c>
      <c r="J5" s="118">
        <v>33216</v>
      </c>
      <c r="K5" s="118">
        <v>198102</v>
      </c>
      <c r="L5" s="69">
        <v>1</v>
      </c>
    </row>
    <row r="6" spans="1:12" x14ac:dyDescent="0.25">
      <c r="A6" s="118">
        <v>5</v>
      </c>
      <c r="B6" s="118">
        <v>3916</v>
      </c>
      <c r="C6" s="118">
        <v>4370</v>
      </c>
      <c r="D6" s="119">
        <v>29.9</v>
      </c>
      <c r="E6" s="119">
        <v>8.8000000000000007</v>
      </c>
      <c r="F6" s="118">
        <v>6402</v>
      </c>
      <c r="G6" s="118">
        <v>24167</v>
      </c>
      <c r="H6" s="119">
        <v>52.2</v>
      </c>
      <c r="I6" s="119">
        <v>1966.7</v>
      </c>
      <c r="J6" s="118">
        <v>32906</v>
      </c>
      <c r="K6" s="118">
        <v>294466</v>
      </c>
      <c r="L6" s="69">
        <v>2</v>
      </c>
    </row>
    <row r="7" spans="1:12" x14ac:dyDescent="0.25">
      <c r="A7" s="118">
        <v>6</v>
      </c>
      <c r="B7" s="118">
        <v>2480</v>
      </c>
      <c r="C7" s="118">
        <v>3182</v>
      </c>
      <c r="D7" s="119">
        <v>31.5</v>
      </c>
      <c r="E7" s="119">
        <v>10.5</v>
      </c>
      <c r="F7" s="118">
        <v>8502</v>
      </c>
      <c r="G7" s="118">
        <v>16751</v>
      </c>
      <c r="H7" s="119">
        <v>66.099999999999994</v>
      </c>
      <c r="I7" s="119">
        <v>1514.5</v>
      </c>
      <c r="J7" s="118">
        <v>26573</v>
      </c>
      <c r="K7" s="118">
        <v>255162</v>
      </c>
      <c r="L7" s="69">
        <v>4</v>
      </c>
    </row>
    <row r="8" spans="1:12" x14ac:dyDescent="0.25">
      <c r="A8" s="118">
        <v>7</v>
      </c>
      <c r="B8" s="118">
        <v>2815</v>
      </c>
      <c r="C8" s="118">
        <v>3033</v>
      </c>
      <c r="D8" s="119">
        <v>23.1</v>
      </c>
      <c r="E8" s="119">
        <v>6.7</v>
      </c>
      <c r="F8" s="118">
        <v>7340</v>
      </c>
      <c r="G8" s="118">
        <v>16941</v>
      </c>
      <c r="H8" s="119">
        <v>68.3</v>
      </c>
      <c r="I8" s="119">
        <v>1541.9</v>
      </c>
      <c r="J8" s="118">
        <v>25663</v>
      </c>
      <c r="K8" s="118">
        <v>177355</v>
      </c>
      <c r="L8" s="69">
        <v>3</v>
      </c>
    </row>
    <row r="9" spans="1:12" x14ac:dyDescent="0.25">
      <c r="A9" s="118">
        <v>8</v>
      </c>
      <c r="B9" s="118">
        <v>1218</v>
      </c>
      <c r="C9" s="118">
        <v>2688</v>
      </c>
      <c r="D9" s="119">
        <v>0</v>
      </c>
      <c r="E9" s="119">
        <v>8.8000000000000007</v>
      </c>
      <c r="F9" s="118">
        <v>5255</v>
      </c>
      <c r="G9" s="118">
        <v>22137</v>
      </c>
      <c r="H9" s="119">
        <v>62.9</v>
      </c>
      <c r="I9" s="119">
        <v>1213.3</v>
      </c>
      <c r="J9" s="118">
        <v>21524</v>
      </c>
      <c r="K9" s="118">
        <v>127567</v>
      </c>
      <c r="L9" s="69">
        <v>1</v>
      </c>
    </row>
    <row r="10" spans="1:12" x14ac:dyDescent="0.25">
      <c r="A10" s="118">
        <v>9</v>
      </c>
      <c r="B10" s="118">
        <v>8360</v>
      </c>
      <c r="C10" s="118">
        <v>2673</v>
      </c>
      <c r="D10" s="119">
        <v>46.3</v>
      </c>
      <c r="E10" s="119">
        <v>8.1999999999999993</v>
      </c>
      <c r="F10" s="118">
        <v>4047</v>
      </c>
      <c r="G10" s="118">
        <v>14347</v>
      </c>
      <c r="H10" s="119">
        <v>53.6</v>
      </c>
      <c r="I10" s="119">
        <v>1321.2</v>
      </c>
      <c r="J10" s="118">
        <v>18350</v>
      </c>
      <c r="K10" s="118">
        <v>193125</v>
      </c>
      <c r="L10" s="69">
        <v>3</v>
      </c>
    </row>
    <row r="11" spans="1:12" x14ac:dyDescent="0.25">
      <c r="A11" s="118">
        <v>10</v>
      </c>
      <c r="B11" s="118">
        <v>6794</v>
      </c>
      <c r="C11" s="118">
        <v>2512</v>
      </c>
      <c r="D11" s="119">
        <v>60.1</v>
      </c>
      <c r="E11" s="119">
        <v>6.3</v>
      </c>
      <c r="F11" s="118">
        <v>4562</v>
      </c>
      <c r="G11" s="118">
        <v>14333</v>
      </c>
      <c r="H11" s="119">
        <v>51.7</v>
      </c>
      <c r="I11" s="119">
        <v>1272.7</v>
      </c>
      <c r="J11" s="118">
        <v>18221</v>
      </c>
      <c r="K11" s="118">
        <v>162976</v>
      </c>
      <c r="L11" s="69">
        <v>3</v>
      </c>
    </row>
    <row r="12" spans="1:12" x14ac:dyDescent="0.25">
      <c r="A12" s="118">
        <v>11</v>
      </c>
      <c r="B12" s="118">
        <v>4935</v>
      </c>
      <c r="C12" s="118">
        <v>2380</v>
      </c>
      <c r="D12" s="119">
        <v>21.8</v>
      </c>
      <c r="E12" s="119">
        <v>11</v>
      </c>
      <c r="F12" s="118">
        <v>4071</v>
      </c>
      <c r="G12" s="118">
        <v>17752</v>
      </c>
      <c r="H12" s="119">
        <v>47.8</v>
      </c>
      <c r="I12" s="119">
        <v>1061.2</v>
      </c>
      <c r="J12" s="118">
        <v>16120</v>
      </c>
      <c r="K12" s="118">
        <v>137479</v>
      </c>
      <c r="L12" s="69">
        <v>2</v>
      </c>
    </row>
    <row r="13" spans="1:12" x14ac:dyDescent="0.25">
      <c r="A13" s="118">
        <v>12</v>
      </c>
      <c r="B13" s="118">
        <v>3049</v>
      </c>
      <c r="C13" s="118">
        <v>2294</v>
      </c>
      <c r="D13" s="119">
        <v>19.5</v>
      </c>
      <c r="E13" s="119">
        <v>12.1</v>
      </c>
      <c r="F13" s="118">
        <v>4005</v>
      </c>
      <c r="G13" s="118">
        <v>21149</v>
      </c>
      <c r="H13" s="119">
        <v>53.4</v>
      </c>
      <c r="I13" s="119">
        <v>967.5</v>
      </c>
      <c r="J13" s="118">
        <v>15826</v>
      </c>
      <c r="K13" s="118">
        <v>69989</v>
      </c>
      <c r="L13" s="69">
        <v>1</v>
      </c>
    </row>
    <row r="14" spans="1:12" x14ac:dyDescent="0.25">
      <c r="A14" s="118">
        <v>13</v>
      </c>
      <c r="B14" s="118">
        <v>2259</v>
      </c>
      <c r="C14" s="118">
        <v>2147</v>
      </c>
      <c r="D14" s="119">
        <v>38.6</v>
      </c>
      <c r="E14" s="119">
        <v>9.3000000000000007</v>
      </c>
      <c r="F14" s="118">
        <v>5141</v>
      </c>
      <c r="G14" s="118">
        <v>16485</v>
      </c>
      <c r="H14" s="119">
        <v>44.6</v>
      </c>
      <c r="I14" s="119">
        <v>966.8</v>
      </c>
      <c r="J14" s="118">
        <v>14246</v>
      </c>
      <c r="K14" s="118">
        <v>138214</v>
      </c>
      <c r="L14" s="69">
        <v>3</v>
      </c>
    </row>
    <row r="15" spans="1:12" x14ac:dyDescent="0.25">
      <c r="A15" s="118">
        <v>14</v>
      </c>
      <c r="B15" s="118">
        <v>4647</v>
      </c>
      <c r="C15" s="118">
        <v>2037</v>
      </c>
      <c r="D15" s="119">
        <v>31.5</v>
      </c>
      <c r="E15" s="119">
        <v>9.1999999999999993</v>
      </c>
      <c r="F15" s="118">
        <v>3916</v>
      </c>
      <c r="G15" s="118">
        <v>12815</v>
      </c>
      <c r="H15" s="119">
        <v>65.099999999999994</v>
      </c>
      <c r="I15" s="119">
        <v>1032.2</v>
      </c>
      <c r="J15" s="118">
        <v>14542</v>
      </c>
      <c r="K15" s="118">
        <v>112642</v>
      </c>
      <c r="L15" s="69">
        <v>2</v>
      </c>
    </row>
    <row r="16" spans="1:12" x14ac:dyDescent="0.25">
      <c r="A16" s="118">
        <v>15</v>
      </c>
      <c r="B16" s="118">
        <v>1008</v>
      </c>
      <c r="C16" s="118">
        <v>1969</v>
      </c>
      <c r="D16" s="119">
        <v>16.600000000000001</v>
      </c>
      <c r="E16" s="119">
        <v>10.3</v>
      </c>
      <c r="F16" s="118">
        <v>4006</v>
      </c>
      <c r="G16" s="118">
        <v>16704</v>
      </c>
      <c r="H16" s="119">
        <v>55.9</v>
      </c>
      <c r="I16" s="119">
        <v>935.5</v>
      </c>
      <c r="J16" s="118">
        <v>15953</v>
      </c>
      <c r="K16" s="118">
        <v>106646</v>
      </c>
      <c r="L16" s="69">
        <v>1</v>
      </c>
    </row>
    <row r="17" spans="1:12" x14ac:dyDescent="0.25">
      <c r="A17" s="118">
        <v>16</v>
      </c>
      <c r="B17" s="118">
        <v>1519</v>
      </c>
      <c r="C17" s="118">
        <v>1950</v>
      </c>
      <c r="D17" s="119">
        <v>31.8</v>
      </c>
      <c r="E17" s="119">
        <v>10.5</v>
      </c>
      <c r="F17" s="118">
        <v>4094</v>
      </c>
      <c r="G17" s="118">
        <v>12545</v>
      </c>
      <c r="H17" s="119">
        <v>54.6</v>
      </c>
      <c r="I17" s="119">
        <v>906</v>
      </c>
      <c r="J17" s="118">
        <v>14684</v>
      </c>
      <c r="K17" s="118">
        <v>102816</v>
      </c>
      <c r="L17" s="69">
        <v>2</v>
      </c>
    </row>
    <row r="18" spans="1:12" x14ac:dyDescent="0.25">
      <c r="A18" s="118">
        <v>17</v>
      </c>
      <c r="B18" s="118">
        <v>4326</v>
      </c>
      <c r="C18" s="118">
        <v>1832</v>
      </c>
      <c r="D18" s="119">
        <v>23.6</v>
      </c>
      <c r="E18" s="119">
        <v>7.3</v>
      </c>
      <c r="F18" s="118">
        <v>3064</v>
      </c>
      <c r="G18" s="118">
        <v>9976</v>
      </c>
      <c r="H18" s="119">
        <v>50.4</v>
      </c>
      <c r="I18" s="119">
        <v>867.2</v>
      </c>
      <c r="J18" s="118">
        <v>12107</v>
      </c>
      <c r="K18" s="118">
        <v>106482</v>
      </c>
      <c r="L18" s="69">
        <v>3</v>
      </c>
    </row>
    <row r="19" spans="1:12" x14ac:dyDescent="0.25">
      <c r="A19" s="118">
        <v>18</v>
      </c>
      <c r="B19" s="118">
        <v>782</v>
      </c>
      <c r="C19" s="118">
        <v>1801</v>
      </c>
      <c r="D19" s="119">
        <v>28.4</v>
      </c>
      <c r="E19" s="119">
        <v>7.8</v>
      </c>
      <c r="F19" s="118">
        <v>3119</v>
      </c>
      <c r="G19" s="118">
        <v>8656</v>
      </c>
      <c r="H19" s="119">
        <v>70.5</v>
      </c>
      <c r="I19" s="119">
        <v>915.2</v>
      </c>
      <c r="J19" s="118">
        <v>12591</v>
      </c>
      <c r="K19" s="118">
        <v>113821</v>
      </c>
      <c r="L19" s="69">
        <v>4</v>
      </c>
    </row>
    <row r="20" spans="1:12" x14ac:dyDescent="0.25">
      <c r="A20" s="118">
        <v>19</v>
      </c>
      <c r="B20" s="118">
        <v>4261</v>
      </c>
      <c r="C20" s="118">
        <v>1683</v>
      </c>
      <c r="D20" s="119">
        <v>48.6</v>
      </c>
      <c r="E20" s="119">
        <v>9.6999999999999993</v>
      </c>
      <c r="F20" s="118">
        <v>3396</v>
      </c>
      <c r="G20" s="118">
        <v>7552</v>
      </c>
      <c r="H20" s="119">
        <v>65.3</v>
      </c>
      <c r="I20" s="119">
        <v>644.29999999999995</v>
      </c>
      <c r="J20" s="118">
        <v>10392</v>
      </c>
      <c r="K20" s="118">
        <v>112359</v>
      </c>
      <c r="L20" s="69">
        <v>4</v>
      </c>
    </row>
    <row r="21" spans="1:12" x14ac:dyDescent="0.25">
      <c r="A21" s="118">
        <v>20</v>
      </c>
      <c r="B21" s="118">
        <v>4651</v>
      </c>
      <c r="C21" s="118">
        <v>1464</v>
      </c>
      <c r="D21" s="119">
        <v>38.799999999999997</v>
      </c>
      <c r="E21" s="119">
        <v>7.7</v>
      </c>
      <c r="F21" s="118">
        <v>3380</v>
      </c>
      <c r="G21" s="118">
        <v>8517</v>
      </c>
      <c r="H21" s="119">
        <v>67.400000000000006</v>
      </c>
      <c r="I21" s="119">
        <v>729.2</v>
      </c>
      <c r="J21" s="118">
        <v>10375</v>
      </c>
      <c r="K21" s="118">
        <v>116861</v>
      </c>
      <c r="L21" s="69">
        <v>4</v>
      </c>
    </row>
    <row r="22" spans="1:12" x14ac:dyDescent="0.25">
      <c r="A22" s="118">
        <v>21</v>
      </c>
      <c r="B22" s="118">
        <v>2042</v>
      </c>
      <c r="C22" s="118">
        <v>1441</v>
      </c>
      <c r="D22" s="119">
        <v>24.5</v>
      </c>
      <c r="E22" s="119">
        <v>16.5</v>
      </c>
      <c r="F22" s="118">
        <v>4071</v>
      </c>
      <c r="G22" s="118">
        <v>10039</v>
      </c>
      <c r="H22" s="119">
        <v>51.9</v>
      </c>
      <c r="I22" s="119">
        <v>681.7</v>
      </c>
      <c r="J22" s="118">
        <v>10166</v>
      </c>
      <c r="K22" s="118">
        <v>116304</v>
      </c>
      <c r="L22" s="69">
        <v>3</v>
      </c>
    </row>
    <row r="23" spans="1:12" x14ac:dyDescent="0.25">
      <c r="A23" s="118">
        <v>22</v>
      </c>
      <c r="B23" s="118">
        <v>4226</v>
      </c>
      <c r="C23" s="118">
        <v>1427</v>
      </c>
      <c r="D23" s="119">
        <v>38.1</v>
      </c>
      <c r="E23" s="119">
        <v>9.8000000000000007</v>
      </c>
      <c r="F23" s="118">
        <v>3285</v>
      </c>
      <c r="G23" s="118">
        <v>5392</v>
      </c>
      <c r="H23" s="119">
        <v>67.8</v>
      </c>
      <c r="I23" s="119">
        <v>699.8</v>
      </c>
      <c r="J23" s="118">
        <v>10918</v>
      </c>
      <c r="K23" s="118">
        <v>91399</v>
      </c>
      <c r="L23" s="69">
        <v>4</v>
      </c>
    </row>
    <row r="24" spans="1:12" x14ac:dyDescent="0.25">
      <c r="A24" s="118">
        <v>23</v>
      </c>
      <c r="B24" s="118">
        <v>1456</v>
      </c>
      <c r="C24" s="118">
        <v>1427</v>
      </c>
      <c r="D24" s="119">
        <v>46.7</v>
      </c>
      <c r="E24" s="119">
        <v>10.4</v>
      </c>
      <c r="F24" s="118">
        <v>2484</v>
      </c>
      <c r="G24" s="118">
        <v>8555</v>
      </c>
      <c r="H24" s="119">
        <v>56.8</v>
      </c>
      <c r="I24" s="119">
        <v>710.4</v>
      </c>
      <c r="J24" s="118">
        <v>10104</v>
      </c>
      <c r="K24" s="118">
        <v>63695</v>
      </c>
      <c r="L24" s="69">
        <v>2</v>
      </c>
    </row>
    <row r="25" spans="1:12" x14ac:dyDescent="0.25">
      <c r="A25" s="118">
        <v>24</v>
      </c>
      <c r="B25" s="118">
        <v>2045</v>
      </c>
      <c r="C25" s="118">
        <v>1380</v>
      </c>
      <c r="D25" s="119">
        <v>37.200000000000003</v>
      </c>
      <c r="E25" s="119">
        <v>21.4</v>
      </c>
      <c r="F25" s="118">
        <v>1949</v>
      </c>
      <c r="G25" s="118">
        <v>8863</v>
      </c>
      <c r="H25" s="119">
        <v>50.7</v>
      </c>
      <c r="I25" s="119">
        <v>543.20000000000005</v>
      </c>
      <c r="J25" s="118">
        <v>7989</v>
      </c>
      <c r="K25" s="118">
        <v>89257</v>
      </c>
      <c r="L25" s="69">
        <v>3</v>
      </c>
    </row>
    <row r="26" spans="1:12" x14ac:dyDescent="0.25">
      <c r="A26" s="118">
        <v>25</v>
      </c>
      <c r="B26" s="118">
        <v>2149</v>
      </c>
      <c r="C26" s="118">
        <v>1375</v>
      </c>
      <c r="D26" s="119">
        <v>29.8</v>
      </c>
      <c r="E26" s="119">
        <v>10.6</v>
      </c>
      <c r="F26" s="118">
        <v>2530</v>
      </c>
      <c r="G26" s="118">
        <v>8354</v>
      </c>
      <c r="H26" s="119">
        <v>48.4</v>
      </c>
      <c r="I26" s="119">
        <v>617.6</v>
      </c>
      <c r="J26" s="118">
        <v>9037</v>
      </c>
      <c r="K26" s="118">
        <v>68319</v>
      </c>
      <c r="L26" s="69">
        <v>2</v>
      </c>
    </row>
    <row r="27" spans="1:12" x14ac:dyDescent="0.25">
      <c r="A27" s="118">
        <v>26</v>
      </c>
      <c r="B27" s="118">
        <v>1590</v>
      </c>
      <c r="C27" s="118">
        <v>1313</v>
      </c>
      <c r="D27" s="119">
        <v>30.1</v>
      </c>
      <c r="E27" s="119">
        <v>10.9</v>
      </c>
      <c r="F27" s="118">
        <v>2296</v>
      </c>
      <c r="G27" s="118">
        <v>9988</v>
      </c>
      <c r="H27" s="119">
        <v>50.4</v>
      </c>
      <c r="I27" s="119">
        <v>565.70000000000005</v>
      </c>
      <c r="J27" s="118">
        <v>8411</v>
      </c>
      <c r="K27" s="118">
        <v>67965</v>
      </c>
      <c r="L27" s="69">
        <v>1</v>
      </c>
    </row>
    <row r="28" spans="1:12" x14ac:dyDescent="0.25">
      <c r="A28" s="118">
        <v>27</v>
      </c>
      <c r="B28" s="118">
        <v>27293</v>
      </c>
      <c r="C28" s="118">
        <v>1306</v>
      </c>
      <c r="D28" s="119">
        <v>25.3</v>
      </c>
      <c r="E28" s="119">
        <v>12.3</v>
      </c>
      <c r="F28" s="118">
        <v>2018</v>
      </c>
      <c r="G28" s="118">
        <v>6323</v>
      </c>
      <c r="H28" s="119">
        <v>57.4</v>
      </c>
      <c r="I28" s="119">
        <v>510.6</v>
      </c>
      <c r="J28" s="118">
        <v>7399</v>
      </c>
      <c r="K28" s="118">
        <v>99293</v>
      </c>
      <c r="L28" s="69">
        <v>4</v>
      </c>
    </row>
    <row r="29" spans="1:12" x14ac:dyDescent="0.25">
      <c r="A29" s="118">
        <v>28</v>
      </c>
      <c r="B29" s="118">
        <v>3341</v>
      </c>
      <c r="C29" s="118">
        <v>1293</v>
      </c>
      <c r="D29" s="119">
        <v>35.799999999999997</v>
      </c>
      <c r="E29" s="119">
        <v>10.1</v>
      </c>
      <c r="F29" s="118">
        <v>2289</v>
      </c>
      <c r="G29" s="118">
        <v>7593</v>
      </c>
      <c r="H29" s="119">
        <v>59.9</v>
      </c>
      <c r="I29" s="119">
        <v>656.3</v>
      </c>
      <c r="J29" s="118">
        <v>9106</v>
      </c>
      <c r="K29" s="118">
        <v>81510</v>
      </c>
      <c r="L29" s="69">
        <v>2</v>
      </c>
    </row>
    <row r="30" spans="1:12" x14ac:dyDescent="0.25">
      <c r="A30" s="118">
        <v>29</v>
      </c>
      <c r="B30" s="118">
        <v>9155</v>
      </c>
      <c r="C30" s="118">
        <v>1254</v>
      </c>
      <c r="D30" s="119">
        <v>53.8</v>
      </c>
      <c r="E30" s="119">
        <v>11.1</v>
      </c>
      <c r="F30" s="118">
        <v>2280</v>
      </c>
      <c r="G30" s="118">
        <v>6450</v>
      </c>
      <c r="H30" s="119">
        <v>60.1</v>
      </c>
      <c r="I30" s="119">
        <v>575.20000000000005</v>
      </c>
      <c r="J30" s="118">
        <v>7766</v>
      </c>
      <c r="K30" s="118">
        <v>107370</v>
      </c>
      <c r="L30" s="69">
        <v>4</v>
      </c>
    </row>
    <row r="31" spans="1:12" x14ac:dyDescent="0.25">
      <c r="A31" s="118">
        <v>30</v>
      </c>
      <c r="B31" s="118">
        <v>1300</v>
      </c>
      <c r="C31" s="118">
        <v>1217</v>
      </c>
      <c r="D31" s="119">
        <v>47.6</v>
      </c>
      <c r="E31" s="119">
        <v>6.8</v>
      </c>
      <c r="F31" s="118">
        <v>2794</v>
      </c>
      <c r="G31" s="118">
        <v>4989</v>
      </c>
      <c r="H31" s="119">
        <v>69</v>
      </c>
      <c r="I31" s="119">
        <v>610.79999999999995</v>
      </c>
      <c r="J31" s="118">
        <v>9215</v>
      </c>
      <c r="K31" s="118">
        <v>76570</v>
      </c>
      <c r="L31" s="69">
        <v>4</v>
      </c>
    </row>
    <row r="32" spans="1:12" x14ac:dyDescent="0.25">
      <c r="A32" s="118">
        <v>31</v>
      </c>
      <c r="B32" s="118">
        <v>3072</v>
      </c>
      <c r="C32" s="118">
        <v>1144</v>
      </c>
      <c r="D32" s="119">
        <v>68</v>
      </c>
      <c r="E32" s="119">
        <v>9.3000000000000007</v>
      </c>
      <c r="F32" s="118">
        <v>2181</v>
      </c>
      <c r="G32" s="118">
        <v>7497</v>
      </c>
      <c r="H32" s="119">
        <v>56</v>
      </c>
      <c r="I32" s="119">
        <v>549.6</v>
      </c>
      <c r="J32" s="118">
        <v>7736</v>
      </c>
      <c r="K32" s="118">
        <v>61381</v>
      </c>
      <c r="L32" s="69">
        <v>2</v>
      </c>
    </row>
    <row r="33" spans="1:12" x14ac:dyDescent="0.25">
      <c r="A33" s="118">
        <v>32</v>
      </c>
      <c r="B33" s="118">
        <v>1967</v>
      </c>
      <c r="C33" s="118">
        <v>1133</v>
      </c>
      <c r="D33" s="119">
        <v>51.1</v>
      </c>
      <c r="E33" s="119">
        <v>8.8000000000000007</v>
      </c>
      <c r="F33" s="118">
        <v>2520</v>
      </c>
      <c r="G33" s="118">
        <v>8467</v>
      </c>
      <c r="H33" s="119">
        <v>45.8</v>
      </c>
      <c r="I33" s="119">
        <v>460.5</v>
      </c>
      <c r="J33" s="118">
        <v>7038</v>
      </c>
      <c r="K33" s="118">
        <v>69285</v>
      </c>
      <c r="L33" s="69">
        <v>3</v>
      </c>
    </row>
    <row r="34" spans="1:12" x14ac:dyDescent="0.25">
      <c r="A34" s="118">
        <v>33</v>
      </c>
      <c r="B34" s="118">
        <v>3650</v>
      </c>
      <c r="C34" s="118">
        <v>1121</v>
      </c>
      <c r="D34" s="119">
        <v>34.6</v>
      </c>
      <c r="E34" s="119">
        <v>11.1</v>
      </c>
      <c r="F34" s="118">
        <v>2358</v>
      </c>
      <c r="G34" s="118">
        <v>6224</v>
      </c>
      <c r="H34" s="119">
        <v>62.9</v>
      </c>
      <c r="I34" s="119">
        <v>539.29999999999995</v>
      </c>
      <c r="J34" s="118">
        <v>7792</v>
      </c>
      <c r="K34" s="118">
        <v>77316</v>
      </c>
      <c r="L34" s="69">
        <v>4</v>
      </c>
    </row>
    <row r="35" spans="1:12" x14ac:dyDescent="0.25">
      <c r="A35" s="118">
        <v>34</v>
      </c>
      <c r="B35" s="118">
        <v>2460</v>
      </c>
      <c r="C35" s="118">
        <v>1087</v>
      </c>
      <c r="D35" s="119">
        <v>49.6</v>
      </c>
      <c r="E35" s="119">
        <v>8.4</v>
      </c>
      <c r="F35" s="118">
        <v>1874</v>
      </c>
      <c r="G35" s="118">
        <v>7706</v>
      </c>
      <c r="H35" s="119">
        <v>59.9</v>
      </c>
      <c r="I35" s="119">
        <v>510.7</v>
      </c>
      <c r="J35" s="118">
        <v>6658</v>
      </c>
      <c r="K35" s="118">
        <v>62603</v>
      </c>
      <c r="L35" s="69">
        <v>2</v>
      </c>
    </row>
    <row r="36" spans="1:12" x14ac:dyDescent="0.25">
      <c r="A36" s="118">
        <v>35</v>
      </c>
      <c r="B36" s="118">
        <v>2527</v>
      </c>
      <c r="C36" s="118">
        <v>1025</v>
      </c>
      <c r="D36" s="119">
        <v>78.7</v>
      </c>
      <c r="E36" s="119">
        <v>8.4</v>
      </c>
      <c r="F36" s="118">
        <v>1760</v>
      </c>
      <c r="G36" s="118">
        <v>7664</v>
      </c>
      <c r="H36" s="119">
        <v>46.5</v>
      </c>
      <c r="I36" s="119">
        <v>391.1</v>
      </c>
      <c r="J36" s="118">
        <v>5582</v>
      </c>
      <c r="K36" s="118">
        <v>62694</v>
      </c>
      <c r="L36" s="69">
        <v>3</v>
      </c>
    </row>
    <row r="37" spans="1:12" x14ac:dyDescent="0.25">
      <c r="A37" s="118">
        <v>36</v>
      </c>
      <c r="B37" s="118">
        <v>2966</v>
      </c>
      <c r="C37" s="118">
        <v>970</v>
      </c>
      <c r="D37" s="119">
        <v>26.9</v>
      </c>
      <c r="E37" s="119">
        <v>10.3</v>
      </c>
      <c r="F37" s="118">
        <v>2053</v>
      </c>
      <c r="G37" s="118">
        <v>6604</v>
      </c>
      <c r="H37" s="119">
        <v>56.3</v>
      </c>
      <c r="I37" s="119">
        <v>450.4</v>
      </c>
      <c r="J37" s="118">
        <v>6966</v>
      </c>
      <c r="K37" s="118">
        <v>54854</v>
      </c>
      <c r="L37" s="69">
        <v>1</v>
      </c>
    </row>
    <row r="38" spans="1:12" x14ac:dyDescent="0.25">
      <c r="A38" s="118">
        <v>37</v>
      </c>
      <c r="B38" s="118">
        <v>3434</v>
      </c>
      <c r="C38" s="118">
        <v>929</v>
      </c>
      <c r="D38" s="119">
        <v>28.9</v>
      </c>
      <c r="E38" s="119">
        <v>8.3000000000000007</v>
      </c>
      <c r="F38" s="118">
        <v>1844</v>
      </c>
      <c r="G38" s="118">
        <v>3215</v>
      </c>
      <c r="H38" s="119">
        <v>65.099999999999994</v>
      </c>
      <c r="I38" s="119">
        <v>422.6</v>
      </c>
      <c r="J38" s="118">
        <v>5909</v>
      </c>
      <c r="K38" s="118">
        <v>72410</v>
      </c>
      <c r="L38" s="69">
        <v>4</v>
      </c>
    </row>
    <row r="39" spans="1:12" x14ac:dyDescent="0.25">
      <c r="A39" s="118">
        <v>38</v>
      </c>
      <c r="B39" s="118">
        <v>1392</v>
      </c>
      <c r="C39" s="118">
        <v>883</v>
      </c>
      <c r="D39" s="119">
        <v>37.200000000000003</v>
      </c>
      <c r="E39" s="119">
        <v>9.8000000000000007</v>
      </c>
      <c r="F39" s="118">
        <v>1579</v>
      </c>
      <c r="G39" s="118">
        <v>6087</v>
      </c>
      <c r="H39" s="119">
        <v>46.5</v>
      </c>
      <c r="I39" s="119">
        <v>396.8</v>
      </c>
      <c r="J39" s="118">
        <v>5705</v>
      </c>
      <c r="K39" s="118">
        <v>45642</v>
      </c>
      <c r="L39" s="69">
        <v>3</v>
      </c>
    </row>
    <row r="40" spans="1:12" x14ac:dyDescent="0.25">
      <c r="A40" s="118">
        <v>39</v>
      </c>
      <c r="B40" s="118">
        <v>2298</v>
      </c>
      <c r="C40" s="118">
        <v>886</v>
      </c>
      <c r="D40" s="119">
        <v>76.2</v>
      </c>
      <c r="E40" s="119">
        <v>9</v>
      </c>
      <c r="F40" s="118">
        <v>1644</v>
      </c>
      <c r="G40" s="118">
        <v>7673</v>
      </c>
      <c r="H40" s="121">
        <v>48.2</v>
      </c>
      <c r="I40" s="119">
        <v>394.6</v>
      </c>
      <c r="J40" s="118">
        <v>5185</v>
      </c>
      <c r="K40" s="118">
        <v>52094</v>
      </c>
      <c r="L40" s="69">
        <v>3</v>
      </c>
    </row>
    <row r="41" spans="1:12" x14ac:dyDescent="0.25">
      <c r="A41" s="118">
        <v>40</v>
      </c>
      <c r="B41" s="118">
        <v>1219</v>
      </c>
      <c r="C41" s="118">
        <v>864</v>
      </c>
      <c r="D41" s="119">
        <v>31.7</v>
      </c>
      <c r="E41" s="119">
        <v>20.6</v>
      </c>
      <c r="F41" s="118">
        <v>1396</v>
      </c>
      <c r="G41" s="118">
        <v>6158</v>
      </c>
      <c r="H41" s="119">
        <v>55.4</v>
      </c>
      <c r="I41" s="119">
        <v>352.8</v>
      </c>
      <c r="J41" s="118">
        <v>5879</v>
      </c>
      <c r="K41" s="118">
        <v>68109</v>
      </c>
      <c r="L41" s="69">
        <v>3</v>
      </c>
    </row>
    <row r="42" spans="1:12" x14ac:dyDescent="0.25">
      <c r="A42" s="118">
        <v>41</v>
      </c>
      <c r="B42" s="118">
        <v>1708</v>
      </c>
      <c r="C42" s="118">
        <v>833</v>
      </c>
      <c r="D42" s="119">
        <v>24</v>
      </c>
      <c r="E42" s="119">
        <v>8.8000000000000007</v>
      </c>
      <c r="F42" s="118">
        <v>1062</v>
      </c>
      <c r="G42" s="118">
        <v>5315</v>
      </c>
      <c r="H42" s="119">
        <v>56.2</v>
      </c>
      <c r="I42" s="119">
        <v>367.5</v>
      </c>
      <c r="J42" s="118">
        <v>5489</v>
      </c>
      <c r="K42" s="118">
        <v>52606</v>
      </c>
      <c r="L42" s="69">
        <v>2</v>
      </c>
    </row>
    <row r="43" spans="1:12" x14ac:dyDescent="0.25">
      <c r="A43" s="118">
        <v>42</v>
      </c>
      <c r="B43" s="118">
        <v>8565</v>
      </c>
      <c r="C43" s="118">
        <v>822</v>
      </c>
      <c r="D43" s="119">
        <v>29.7</v>
      </c>
      <c r="E43" s="119">
        <v>7.3</v>
      </c>
      <c r="F43" s="118">
        <v>1604</v>
      </c>
      <c r="G43" s="118">
        <v>3485</v>
      </c>
      <c r="H43" s="119">
        <v>67.599999999999994</v>
      </c>
      <c r="I43" s="119">
        <v>349.3</v>
      </c>
      <c r="J43" s="118">
        <v>4655</v>
      </c>
      <c r="K43" s="118">
        <v>49111</v>
      </c>
      <c r="L43" s="69">
        <v>4</v>
      </c>
    </row>
    <row r="44" spans="1:12" x14ac:dyDescent="0.25">
      <c r="A44" s="118">
        <v>43</v>
      </c>
      <c r="B44" s="118">
        <v>3358</v>
      </c>
      <c r="C44" s="118">
        <v>805</v>
      </c>
      <c r="D44" s="119">
        <v>35.1</v>
      </c>
      <c r="E44" s="119">
        <v>11.3</v>
      </c>
      <c r="F44" s="118">
        <v>1649</v>
      </c>
      <c r="G44" s="118">
        <v>5512</v>
      </c>
      <c r="H44" s="119">
        <v>44.9</v>
      </c>
      <c r="I44" s="119">
        <v>359.1</v>
      </c>
      <c r="J44" s="118">
        <v>4941</v>
      </c>
      <c r="K44" s="118">
        <v>42786</v>
      </c>
      <c r="L44" s="69">
        <v>3</v>
      </c>
    </row>
    <row r="45" spans="1:12" x14ac:dyDescent="0.25">
      <c r="A45" s="118">
        <v>44</v>
      </c>
      <c r="B45" s="118">
        <v>2624</v>
      </c>
      <c r="C45" s="118">
        <v>794</v>
      </c>
      <c r="D45" s="119">
        <v>30.4</v>
      </c>
      <c r="E45" s="119">
        <v>12.2</v>
      </c>
      <c r="F45" s="118">
        <v>1532</v>
      </c>
      <c r="G45" s="118">
        <v>4730</v>
      </c>
      <c r="H45" s="119">
        <v>55.2</v>
      </c>
      <c r="I45" s="119">
        <v>356.5</v>
      </c>
      <c r="J45" s="118">
        <v>5094</v>
      </c>
      <c r="K45" s="118">
        <v>30771</v>
      </c>
      <c r="L45" s="69">
        <v>1</v>
      </c>
    </row>
    <row r="46" spans="1:12" x14ac:dyDescent="0.25">
      <c r="A46" s="118">
        <v>45</v>
      </c>
      <c r="B46" s="118">
        <v>2187</v>
      </c>
      <c r="C46" s="118">
        <v>777</v>
      </c>
      <c r="D46" s="119">
        <v>47</v>
      </c>
      <c r="E46" s="119">
        <v>10.199999999999999</v>
      </c>
      <c r="F46" s="118">
        <v>1098</v>
      </c>
      <c r="G46" s="118">
        <v>4342</v>
      </c>
      <c r="H46" s="119">
        <v>51.9</v>
      </c>
      <c r="I46" s="119">
        <v>355.4</v>
      </c>
      <c r="J46" s="118">
        <v>5142</v>
      </c>
      <c r="K46" s="118">
        <v>46213</v>
      </c>
      <c r="L46" s="69">
        <v>2</v>
      </c>
    </row>
    <row r="47" spans="1:12" x14ac:dyDescent="0.25">
      <c r="A47" s="118">
        <v>46</v>
      </c>
      <c r="B47" s="118">
        <v>3214</v>
      </c>
      <c r="C47" s="118">
        <v>774</v>
      </c>
      <c r="D47" s="119">
        <v>47.7</v>
      </c>
      <c r="E47" s="119">
        <v>9.4</v>
      </c>
      <c r="F47" s="118">
        <v>1285</v>
      </c>
      <c r="G47" s="118">
        <v>3459</v>
      </c>
      <c r="H47" s="119">
        <v>40.299999999999997</v>
      </c>
      <c r="I47" s="119">
        <v>401.7</v>
      </c>
      <c r="J47" s="118">
        <v>4924</v>
      </c>
      <c r="K47" s="118">
        <v>34941</v>
      </c>
      <c r="L47" s="69">
        <v>3</v>
      </c>
    </row>
    <row r="48" spans="1:12" x14ac:dyDescent="0.25">
      <c r="A48" s="118">
        <v>47</v>
      </c>
      <c r="B48" s="118">
        <v>3491</v>
      </c>
      <c r="C48" s="118">
        <v>769</v>
      </c>
      <c r="D48" s="119">
        <v>48.5</v>
      </c>
      <c r="E48" s="119">
        <v>9.6999999999999993</v>
      </c>
      <c r="F48" s="118">
        <v>1496</v>
      </c>
      <c r="G48" s="118">
        <v>5620</v>
      </c>
      <c r="H48" s="119">
        <v>59.6</v>
      </c>
      <c r="I48" s="119">
        <v>362.3</v>
      </c>
      <c r="J48" s="118">
        <v>4798</v>
      </c>
      <c r="K48" s="118">
        <v>44513</v>
      </c>
      <c r="L48" s="69">
        <v>3</v>
      </c>
    </row>
    <row r="49" spans="1:12" x14ac:dyDescent="0.25">
      <c r="A49" s="118">
        <v>48</v>
      </c>
      <c r="B49" s="118">
        <v>4080</v>
      </c>
      <c r="C49" s="118">
        <v>773</v>
      </c>
      <c r="D49" s="119">
        <v>59.6</v>
      </c>
      <c r="E49" s="119">
        <v>9.9</v>
      </c>
      <c r="F49" s="118">
        <v>1597</v>
      </c>
      <c r="G49" s="118">
        <v>7496</v>
      </c>
      <c r="H49" s="119">
        <v>47.3</v>
      </c>
      <c r="I49" s="119">
        <v>380.9</v>
      </c>
      <c r="J49" s="118">
        <v>4600</v>
      </c>
      <c r="K49" s="118">
        <v>33936</v>
      </c>
      <c r="L49" s="69">
        <v>3</v>
      </c>
    </row>
    <row r="50" spans="1:12" x14ac:dyDescent="0.25">
      <c r="A50" s="118">
        <v>49</v>
      </c>
      <c r="B50" s="118">
        <v>596</v>
      </c>
      <c r="C50" s="118">
        <v>723</v>
      </c>
      <c r="D50" s="119">
        <v>100</v>
      </c>
      <c r="E50" s="119">
        <v>6</v>
      </c>
      <c r="F50" s="118">
        <v>1260</v>
      </c>
      <c r="G50" s="118">
        <v>2819</v>
      </c>
      <c r="H50" s="119">
        <v>66</v>
      </c>
      <c r="I50" s="119">
        <v>319.89999999999998</v>
      </c>
      <c r="J50" s="118">
        <v>5181</v>
      </c>
      <c r="K50" s="118">
        <v>46984</v>
      </c>
      <c r="L50" s="69">
        <v>4</v>
      </c>
    </row>
    <row r="51" spans="1:12" x14ac:dyDescent="0.25">
      <c r="A51" s="118">
        <v>50</v>
      </c>
      <c r="B51" s="118">
        <v>3199</v>
      </c>
      <c r="C51" s="118">
        <v>694</v>
      </c>
      <c r="D51" s="119">
        <v>80.599999999999994</v>
      </c>
      <c r="E51" s="119">
        <v>8.6999999999999993</v>
      </c>
      <c r="F51" s="118">
        <v>983</v>
      </c>
      <c r="G51" s="118">
        <v>4749</v>
      </c>
      <c r="H51" s="119">
        <v>50.8</v>
      </c>
      <c r="I51" s="119">
        <v>292.39999999999998</v>
      </c>
      <c r="J51" s="118">
        <v>4127</v>
      </c>
      <c r="K51" s="118">
        <v>43010</v>
      </c>
      <c r="L51" s="69">
        <v>3</v>
      </c>
    </row>
    <row r="52" spans="1:12" x14ac:dyDescent="0.25">
      <c r="A52" s="118">
        <v>51</v>
      </c>
      <c r="B52" s="118">
        <v>903</v>
      </c>
      <c r="C52" s="118">
        <v>661</v>
      </c>
      <c r="D52" s="119">
        <v>37.299999999999997</v>
      </c>
      <c r="E52" s="119">
        <v>9.6</v>
      </c>
      <c r="F52" s="118">
        <v>948</v>
      </c>
      <c r="G52" s="118">
        <v>4064</v>
      </c>
      <c r="H52" s="119">
        <v>55.6</v>
      </c>
      <c r="I52" s="119">
        <v>293.3</v>
      </c>
      <c r="J52" s="118">
        <v>4102</v>
      </c>
      <c r="K52" s="118">
        <v>34725</v>
      </c>
      <c r="L52" s="69">
        <v>2</v>
      </c>
    </row>
    <row r="53" spans="1:12" x14ac:dyDescent="0.25">
      <c r="A53" s="118">
        <v>52</v>
      </c>
      <c r="B53" s="118">
        <v>2419</v>
      </c>
      <c r="C53" s="118">
        <v>647</v>
      </c>
      <c r="D53" s="119">
        <v>27.8</v>
      </c>
      <c r="E53" s="119">
        <v>9.9</v>
      </c>
      <c r="F53" s="118">
        <v>1250</v>
      </c>
      <c r="G53" s="118">
        <v>2870</v>
      </c>
      <c r="H53" s="119">
        <v>57.8</v>
      </c>
      <c r="I53" s="119">
        <v>286.8</v>
      </c>
      <c r="J53" s="118">
        <v>3860</v>
      </c>
      <c r="K53" s="118">
        <v>30829</v>
      </c>
      <c r="L53" s="69">
        <v>1</v>
      </c>
    </row>
    <row r="54" spans="1:12" x14ac:dyDescent="0.25">
      <c r="A54" s="118">
        <v>53</v>
      </c>
      <c r="B54" s="118">
        <v>938</v>
      </c>
      <c r="C54" s="118">
        <v>644</v>
      </c>
      <c r="D54" s="119">
        <v>48.1</v>
      </c>
      <c r="E54" s="119">
        <v>7.4</v>
      </c>
      <c r="F54" s="118">
        <v>614</v>
      </c>
      <c r="G54" s="118">
        <v>3016</v>
      </c>
      <c r="H54" s="119">
        <v>50</v>
      </c>
      <c r="I54" s="119">
        <v>280.89999999999998</v>
      </c>
      <c r="J54" s="118">
        <v>4177</v>
      </c>
      <c r="K54" s="118">
        <v>35106</v>
      </c>
      <c r="L54" s="69">
        <v>2</v>
      </c>
    </row>
    <row r="55" spans="1:12" x14ac:dyDescent="0.25">
      <c r="A55" s="118">
        <v>54</v>
      </c>
      <c r="B55" s="118">
        <v>1951</v>
      </c>
      <c r="C55" s="118">
        <v>629</v>
      </c>
      <c r="D55" s="119">
        <v>28.4</v>
      </c>
      <c r="E55" s="119">
        <v>14.5</v>
      </c>
      <c r="F55" s="118">
        <v>696</v>
      </c>
      <c r="G55" s="118">
        <v>4843</v>
      </c>
      <c r="H55" s="119">
        <v>47.9</v>
      </c>
      <c r="I55" s="119">
        <v>271.5</v>
      </c>
      <c r="J55" s="118">
        <v>3667</v>
      </c>
      <c r="K55" s="118">
        <v>14868</v>
      </c>
      <c r="L55" s="69">
        <v>1</v>
      </c>
    </row>
    <row r="56" spans="1:12" x14ac:dyDescent="0.25">
      <c r="A56" s="118">
        <v>55</v>
      </c>
      <c r="B56" s="118">
        <v>1490</v>
      </c>
      <c r="C56" s="118">
        <v>624</v>
      </c>
      <c r="D56" s="119">
        <v>33.1</v>
      </c>
      <c r="E56" s="119">
        <v>11.9</v>
      </c>
      <c r="F56" s="118">
        <v>827</v>
      </c>
      <c r="G56" s="118">
        <v>3818</v>
      </c>
      <c r="H56" s="119">
        <v>47.4</v>
      </c>
      <c r="I56" s="119">
        <v>300.2</v>
      </c>
      <c r="J56" s="118">
        <v>4144</v>
      </c>
      <c r="K56" s="118">
        <v>19090</v>
      </c>
      <c r="L56" s="69">
        <v>1</v>
      </c>
    </row>
    <row r="57" spans="1:12" x14ac:dyDescent="0.25">
      <c r="A57" s="118">
        <v>56</v>
      </c>
      <c r="B57" s="118">
        <v>5677</v>
      </c>
      <c r="C57" s="118">
        <v>610</v>
      </c>
      <c r="D57" s="119">
        <v>55.8</v>
      </c>
      <c r="E57" s="119">
        <v>10.5</v>
      </c>
      <c r="F57" s="118">
        <v>760</v>
      </c>
      <c r="G57" s="118">
        <v>3883</v>
      </c>
      <c r="H57" s="119">
        <v>56.2</v>
      </c>
      <c r="I57" s="119">
        <v>292</v>
      </c>
      <c r="J57" s="118">
        <v>4035</v>
      </c>
      <c r="K57" s="118">
        <v>32146</v>
      </c>
      <c r="L57" s="69">
        <v>3</v>
      </c>
    </row>
    <row r="58" spans="1:12" x14ac:dyDescent="0.25">
      <c r="A58" s="118">
        <v>57</v>
      </c>
      <c r="B58" s="118">
        <v>1525</v>
      </c>
      <c r="C58" s="118">
        <v>597</v>
      </c>
      <c r="D58" s="119">
        <v>55.7</v>
      </c>
      <c r="E58" s="119">
        <v>8.3000000000000007</v>
      </c>
      <c r="F58" s="118">
        <v>751</v>
      </c>
      <c r="G58" s="118">
        <v>3234</v>
      </c>
      <c r="H58" s="119">
        <v>44.9</v>
      </c>
      <c r="I58" s="119">
        <v>318.5</v>
      </c>
      <c r="J58" s="118">
        <v>3777</v>
      </c>
      <c r="K58" s="118">
        <v>37070</v>
      </c>
      <c r="L58" s="69">
        <v>3</v>
      </c>
    </row>
    <row r="59" spans="1:12" x14ac:dyDescent="0.25">
      <c r="A59" s="118">
        <v>58</v>
      </c>
      <c r="B59" s="118">
        <v>2528</v>
      </c>
      <c r="C59" s="118">
        <v>593</v>
      </c>
      <c r="D59" s="119">
        <v>19.2</v>
      </c>
      <c r="E59" s="119">
        <v>10.199999999999999</v>
      </c>
      <c r="F59" s="118">
        <v>798</v>
      </c>
      <c r="G59" s="118">
        <v>3135</v>
      </c>
      <c r="H59" s="119">
        <v>55.4</v>
      </c>
      <c r="I59" s="119">
        <v>274.10000000000002</v>
      </c>
      <c r="J59" s="118">
        <v>3489</v>
      </c>
      <c r="K59" s="118">
        <v>44442</v>
      </c>
      <c r="L59" s="69">
        <v>3</v>
      </c>
    </row>
    <row r="60" spans="1:12" x14ac:dyDescent="0.25">
      <c r="A60" s="118">
        <v>59</v>
      </c>
      <c r="B60" s="118">
        <v>312</v>
      </c>
      <c r="C60" s="118">
        <v>594</v>
      </c>
      <c r="D60" s="119">
        <v>19.5</v>
      </c>
      <c r="E60" s="119">
        <v>7.5</v>
      </c>
      <c r="F60" s="118">
        <v>769</v>
      </c>
      <c r="G60" s="118">
        <v>2463</v>
      </c>
      <c r="H60" s="119">
        <v>55</v>
      </c>
      <c r="I60" s="119">
        <v>298.7</v>
      </c>
      <c r="J60" s="118">
        <v>4352</v>
      </c>
      <c r="K60" s="118">
        <v>29100</v>
      </c>
      <c r="L60" s="69">
        <v>1</v>
      </c>
    </row>
    <row r="61" spans="1:12" x14ac:dyDescent="0.25">
      <c r="A61" s="118">
        <v>60</v>
      </c>
      <c r="B61" s="118">
        <v>1537</v>
      </c>
      <c r="C61" s="118">
        <v>581</v>
      </c>
      <c r="D61" s="119">
        <v>63.8</v>
      </c>
      <c r="E61" s="119">
        <v>8.6999999999999993</v>
      </c>
      <c r="F61" s="118">
        <v>1234</v>
      </c>
      <c r="G61" s="118">
        <v>5160</v>
      </c>
      <c r="H61" s="119">
        <v>62.7</v>
      </c>
      <c r="I61" s="119">
        <v>272.60000000000002</v>
      </c>
      <c r="J61" s="118">
        <v>3725</v>
      </c>
      <c r="K61" s="118">
        <v>32271</v>
      </c>
      <c r="L61" s="69">
        <v>2</v>
      </c>
    </row>
    <row r="62" spans="1:12" x14ac:dyDescent="0.25">
      <c r="A62" s="118">
        <v>61</v>
      </c>
      <c r="B62" s="118">
        <v>1420</v>
      </c>
      <c r="C62" s="118">
        <v>576</v>
      </c>
      <c r="D62" s="119">
        <v>32.6</v>
      </c>
      <c r="E62" s="119">
        <v>9.5</v>
      </c>
      <c r="F62" s="118">
        <v>833</v>
      </c>
      <c r="G62" s="118">
        <v>2950</v>
      </c>
      <c r="H62" s="119">
        <v>54</v>
      </c>
      <c r="I62" s="119">
        <v>280.8</v>
      </c>
      <c r="J62" s="118">
        <v>3553</v>
      </c>
      <c r="K62" s="118">
        <v>26645</v>
      </c>
      <c r="L62" s="69">
        <v>2</v>
      </c>
    </row>
    <row r="63" spans="1:12" x14ac:dyDescent="0.25">
      <c r="A63" s="118">
        <v>62</v>
      </c>
      <c r="B63" s="118">
        <v>47</v>
      </c>
      <c r="C63" s="118">
        <v>564</v>
      </c>
      <c r="D63" s="119">
        <v>41.9</v>
      </c>
      <c r="E63" s="119">
        <v>11.9</v>
      </c>
      <c r="F63" s="118">
        <v>745</v>
      </c>
      <c r="G63" s="118">
        <v>3352</v>
      </c>
      <c r="H63" s="119">
        <v>36.299999999999997</v>
      </c>
      <c r="I63" s="119">
        <v>258.89999999999998</v>
      </c>
      <c r="J63" s="118">
        <v>3915</v>
      </c>
      <c r="K63" s="118">
        <v>29157</v>
      </c>
      <c r="L63" s="69">
        <v>1</v>
      </c>
    </row>
    <row r="64" spans="1:12" x14ac:dyDescent="0.25">
      <c r="A64" s="118">
        <v>63</v>
      </c>
      <c r="B64" s="118">
        <v>1023</v>
      </c>
      <c r="C64" s="118">
        <v>541</v>
      </c>
      <c r="D64" s="119">
        <v>35.1</v>
      </c>
      <c r="E64" s="119">
        <v>10</v>
      </c>
      <c r="F64" s="118">
        <v>639</v>
      </c>
      <c r="G64" s="118">
        <v>3144</v>
      </c>
      <c r="H64" s="119">
        <v>52.1</v>
      </c>
      <c r="I64" s="119">
        <v>234.1</v>
      </c>
      <c r="J64" s="118">
        <v>3437</v>
      </c>
      <c r="K64" s="118">
        <v>22111</v>
      </c>
      <c r="L64" s="69">
        <v>2</v>
      </c>
    </row>
    <row r="65" spans="1:12" x14ac:dyDescent="0.25">
      <c r="A65" s="118">
        <v>64</v>
      </c>
      <c r="B65" s="118">
        <v>2115</v>
      </c>
      <c r="C65" s="118">
        <v>526</v>
      </c>
      <c r="D65" s="119">
        <v>19.899999999999999</v>
      </c>
      <c r="E65" s="119">
        <v>9.1</v>
      </c>
      <c r="F65" s="118">
        <v>676</v>
      </c>
      <c r="G65" s="118">
        <v>2296</v>
      </c>
      <c r="H65" s="119">
        <v>38.799999999999997</v>
      </c>
      <c r="I65" s="119">
        <v>253.3</v>
      </c>
      <c r="J65" s="118">
        <v>2962</v>
      </c>
      <c r="K65" s="118">
        <v>30684</v>
      </c>
      <c r="L65" s="69">
        <v>3</v>
      </c>
    </row>
    <row r="66" spans="1:12" x14ac:dyDescent="0.25">
      <c r="A66" s="118">
        <v>65</v>
      </c>
      <c r="B66" s="118">
        <v>1182</v>
      </c>
      <c r="C66" s="118">
        <v>514</v>
      </c>
      <c r="D66" s="119">
        <v>32.4</v>
      </c>
      <c r="E66" s="119">
        <v>7.4</v>
      </c>
      <c r="F66" s="118">
        <v>518</v>
      </c>
      <c r="G66" s="118">
        <v>2515</v>
      </c>
      <c r="H66" s="119">
        <v>52.4</v>
      </c>
      <c r="I66" s="119">
        <v>216.8</v>
      </c>
      <c r="J66" s="118">
        <v>3627</v>
      </c>
      <c r="K66" s="118">
        <v>35201</v>
      </c>
      <c r="L66" s="69">
        <v>2</v>
      </c>
    </row>
    <row r="67" spans="1:12" x14ac:dyDescent="0.25">
      <c r="A67" s="118">
        <v>66</v>
      </c>
      <c r="B67" s="118">
        <v>1165</v>
      </c>
      <c r="C67" s="118">
        <v>516</v>
      </c>
      <c r="D67" s="119">
        <v>14.5</v>
      </c>
      <c r="E67" s="119">
        <v>8.6</v>
      </c>
      <c r="F67" s="118">
        <v>746</v>
      </c>
      <c r="G67" s="118">
        <v>4277</v>
      </c>
      <c r="H67" s="119">
        <v>54.4</v>
      </c>
      <c r="I67" s="119">
        <v>237.1</v>
      </c>
      <c r="J67" s="118">
        <v>3724</v>
      </c>
      <c r="K67" s="118">
        <v>31358</v>
      </c>
      <c r="L67" s="69">
        <v>3</v>
      </c>
    </row>
    <row r="68" spans="1:12" x14ac:dyDescent="0.25">
      <c r="A68" s="118">
        <v>67</v>
      </c>
      <c r="B68" s="118">
        <v>476</v>
      </c>
      <c r="C68" s="118">
        <v>492</v>
      </c>
      <c r="D68" s="119">
        <v>8.9</v>
      </c>
      <c r="E68" s="119">
        <v>10.9</v>
      </c>
      <c r="F68" s="118">
        <v>787</v>
      </c>
      <c r="G68" s="118">
        <v>2778</v>
      </c>
      <c r="H68" s="119">
        <v>60.1</v>
      </c>
      <c r="I68" s="119">
        <v>218.4</v>
      </c>
      <c r="J68" s="118">
        <v>3603</v>
      </c>
      <c r="K68" s="118">
        <v>24787</v>
      </c>
      <c r="L68" s="69">
        <v>1</v>
      </c>
    </row>
    <row r="69" spans="1:12" x14ac:dyDescent="0.25">
      <c r="A69" s="118">
        <v>68</v>
      </c>
      <c r="B69" s="118">
        <v>1553</v>
      </c>
      <c r="C69" s="118">
        <v>487</v>
      </c>
      <c r="D69" s="119">
        <v>50</v>
      </c>
      <c r="E69" s="119">
        <v>8</v>
      </c>
      <c r="F69" s="118">
        <v>2207</v>
      </c>
      <c r="G69" s="118">
        <v>4931</v>
      </c>
      <c r="H69" s="119">
        <v>52</v>
      </c>
      <c r="I69" s="119">
        <v>257.2</v>
      </c>
      <c r="J69" s="118">
        <v>2991</v>
      </c>
      <c r="K69" s="118">
        <v>24269</v>
      </c>
      <c r="L69" s="69">
        <v>3</v>
      </c>
    </row>
    <row r="70" spans="1:12" x14ac:dyDescent="0.25">
      <c r="A70" s="118">
        <v>69</v>
      </c>
      <c r="B70" s="118">
        <v>2023</v>
      </c>
      <c r="C70" s="118">
        <v>477</v>
      </c>
      <c r="D70" s="119">
        <v>22.1</v>
      </c>
      <c r="E70" s="119">
        <v>21.8</v>
      </c>
      <c r="F70" s="118">
        <v>752</v>
      </c>
      <c r="G70" s="118">
        <v>2317</v>
      </c>
      <c r="H70" s="119">
        <v>55.7</v>
      </c>
      <c r="I70" s="119">
        <v>194.2</v>
      </c>
      <c r="J70" s="118">
        <v>3283</v>
      </c>
      <c r="K70" s="118">
        <v>36418</v>
      </c>
      <c r="L70" s="69">
        <v>3</v>
      </c>
    </row>
    <row r="71" spans="1:12" x14ac:dyDescent="0.25">
      <c r="A71" s="118">
        <v>70</v>
      </c>
      <c r="B71" s="118">
        <v>2766</v>
      </c>
      <c r="C71" s="118">
        <v>474</v>
      </c>
      <c r="D71" s="119">
        <v>67.900000000000006</v>
      </c>
      <c r="E71" s="119">
        <v>7.7</v>
      </c>
      <c r="F71" s="118">
        <v>679</v>
      </c>
      <c r="G71" s="118">
        <v>3873</v>
      </c>
      <c r="H71" s="119">
        <v>56.3</v>
      </c>
      <c r="I71" s="119">
        <v>224</v>
      </c>
      <c r="J71" s="118">
        <v>2598</v>
      </c>
      <c r="K71" s="118">
        <v>29967</v>
      </c>
      <c r="L71" s="69">
        <v>3</v>
      </c>
    </row>
    <row r="72" spans="1:12" x14ac:dyDescent="0.25">
      <c r="A72" s="118">
        <v>71</v>
      </c>
      <c r="B72" s="118">
        <v>5966</v>
      </c>
      <c r="C72" s="118">
        <v>472</v>
      </c>
      <c r="D72" s="119">
        <v>39.5</v>
      </c>
      <c r="E72" s="119">
        <v>9.6</v>
      </c>
      <c r="F72" s="118">
        <v>737</v>
      </c>
      <c r="G72" s="118">
        <v>1907</v>
      </c>
      <c r="H72" s="119">
        <v>52.7</v>
      </c>
      <c r="I72" s="119">
        <v>246.6</v>
      </c>
      <c r="J72" s="118">
        <v>3007</v>
      </c>
      <c r="K72" s="118">
        <v>38205</v>
      </c>
      <c r="L72" s="69">
        <v>4</v>
      </c>
    </row>
    <row r="73" spans="1:12" x14ac:dyDescent="0.25">
      <c r="A73" s="118">
        <v>72</v>
      </c>
      <c r="B73" s="118">
        <v>1863</v>
      </c>
      <c r="C73" s="118">
        <v>468</v>
      </c>
      <c r="D73" s="119">
        <v>50.4</v>
      </c>
      <c r="E73" s="119">
        <v>7.7</v>
      </c>
      <c r="F73" s="118">
        <v>674</v>
      </c>
      <c r="G73" s="118">
        <v>2989</v>
      </c>
      <c r="H73" s="119">
        <v>63.8</v>
      </c>
      <c r="I73" s="119">
        <v>194.8</v>
      </c>
      <c r="J73" s="118">
        <v>2747</v>
      </c>
      <c r="K73" s="118">
        <v>25159</v>
      </c>
      <c r="L73" s="69">
        <v>4</v>
      </c>
    </row>
    <row r="74" spans="1:12" x14ac:dyDescent="0.25">
      <c r="A74" s="118">
        <v>73</v>
      </c>
      <c r="B74" s="118">
        <v>192</v>
      </c>
      <c r="C74" s="118">
        <v>462</v>
      </c>
      <c r="D74" s="119">
        <v>60.5</v>
      </c>
      <c r="E74" s="119">
        <v>10.8</v>
      </c>
      <c r="F74" s="118">
        <v>617</v>
      </c>
      <c r="G74" s="118">
        <v>1789</v>
      </c>
      <c r="H74" s="119">
        <v>44.1</v>
      </c>
      <c r="I74" s="119">
        <v>212.6</v>
      </c>
      <c r="J74" s="118">
        <v>3158</v>
      </c>
      <c r="K74" s="118">
        <v>27161</v>
      </c>
      <c r="L74" s="69">
        <v>1</v>
      </c>
    </row>
    <row r="75" spans="1:12" x14ac:dyDescent="0.25">
      <c r="A75" s="118">
        <v>74</v>
      </c>
      <c r="B75" s="118">
        <v>9240</v>
      </c>
      <c r="C75" s="118">
        <v>455</v>
      </c>
      <c r="D75" s="119">
        <v>67</v>
      </c>
      <c r="E75" s="119">
        <v>10.3</v>
      </c>
      <c r="F75" s="118">
        <v>1123</v>
      </c>
      <c r="G75" s="118">
        <v>2347</v>
      </c>
      <c r="H75" s="119">
        <v>63.1</v>
      </c>
      <c r="I75" s="119">
        <v>183.6</v>
      </c>
      <c r="J75" s="118">
        <v>2598</v>
      </c>
      <c r="K75" s="118">
        <v>41649</v>
      </c>
      <c r="L75" s="69">
        <v>4</v>
      </c>
    </row>
    <row r="76" spans="1:12" x14ac:dyDescent="0.25">
      <c r="A76" s="118">
        <v>75</v>
      </c>
      <c r="B76" s="118">
        <v>2277</v>
      </c>
      <c r="C76" s="118">
        <v>455</v>
      </c>
      <c r="D76" s="119">
        <v>39.5</v>
      </c>
      <c r="E76" s="119">
        <v>7.5</v>
      </c>
      <c r="F76" s="118">
        <v>512</v>
      </c>
      <c r="G76" s="118">
        <v>1788</v>
      </c>
      <c r="H76" s="119">
        <v>61.9</v>
      </c>
      <c r="I76" s="119">
        <v>221.1</v>
      </c>
      <c r="J76" s="118">
        <v>2853</v>
      </c>
      <c r="K76" s="118">
        <v>20053</v>
      </c>
      <c r="L76" s="69">
        <v>2</v>
      </c>
    </row>
    <row r="77" spans="1:12" x14ac:dyDescent="0.25">
      <c r="A77" s="118">
        <v>76</v>
      </c>
      <c r="B77" s="118">
        <v>1630</v>
      </c>
      <c r="C77" s="118">
        <v>449</v>
      </c>
      <c r="D77" s="119">
        <v>41.9</v>
      </c>
      <c r="E77" s="119">
        <v>10.7</v>
      </c>
      <c r="F77" s="118">
        <v>724</v>
      </c>
      <c r="G77" s="118">
        <v>4395</v>
      </c>
      <c r="H77" s="119">
        <v>50</v>
      </c>
      <c r="I77" s="119">
        <v>198</v>
      </c>
      <c r="J77" s="118">
        <v>2445</v>
      </c>
      <c r="K77" s="118">
        <v>17596</v>
      </c>
      <c r="L77" s="69">
        <v>3</v>
      </c>
    </row>
    <row r="78" spans="1:12" x14ac:dyDescent="0.25">
      <c r="A78" s="118">
        <v>77</v>
      </c>
      <c r="B78" s="118">
        <v>1617</v>
      </c>
      <c r="C78" s="118">
        <v>435</v>
      </c>
      <c r="D78" s="119">
        <v>71</v>
      </c>
      <c r="E78" s="119">
        <v>6.9</v>
      </c>
      <c r="F78" s="118">
        <v>518</v>
      </c>
      <c r="G78" s="118">
        <v>2031</v>
      </c>
      <c r="H78" s="119">
        <v>54.1</v>
      </c>
      <c r="I78" s="119">
        <v>197.9</v>
      </c>
      <c r="J78" s="118">
        <v>2617</v>
      </c>
      <c r="K78" s="118">
        <v>31539</v>
      </c>
      <c r="L78" s="69">
        <v>3</v>
      </c>
    </row>
    <row r="79" spans="1:12" x14ac:dyDescent="0.25">
      <c r="A79" s="118">
        <v>78</v>
      </c>
      <c r="B79" s="118">
        <v>1057</v>
      </c>
      <c r="C79" s="118">
        <v>435</v>
      </c>
      <c r="D79" s="119">
        <v>90.7</v>
      </c>
      <c r="E79" s="119">
        <v>6.1</v>
      </c>
      <c r="F79" s="118">
        <v>479</v>
      </c>
      <c r="G79" s="118">
        <v>2551</v>
      </c>
      <c r="H79" s="119">
        <v>51.1</v>
      </c>
      <c r="I79" s="119">
        <v>163.4</v>
      </c>
      <c r="J79" s="118">
        <v>2012</v>
      </c>
      <c r="K79" s="118">
        <v>25650</v>
      </c>
      <c r="L79" s="69">
        <v>3</v>
      </c>
    </row>
    <row r="80" spans="1:12" x14ac:dyDescent="0.25">
      <c r="A80" s="118">
        <v>79</v>
      </c>
      <c r="B80" s="118">
        <v>1624</v>
      </c>
      <c r="C80" s="118">
        <v>429</v>
      </c>
      <c r="D80" s="119">
        <v>13.4</v>
      </c>
      <c r="E80" s="119">
        <v>11</v>
      </c>
      <c r="F80" s="118">
        <v>832</v>
      </c>
      <c r="G80" s="118">
        <v>2938</v>
      </c>
      <c r="H80" s="119">
        <v>55.4</v>
      </c>
      <c r="I80" s="119">
        <v>207.8</v>
      </c>
      <c r="J80" s="118">
        <v>2885</v>
      </c>
      <c r="K80" s="118">
        <v>16985</v>
      </c>
      <c r="L80" s="69">
        <v>1</v>
      </c>
    </row>
    <row r="81" spans="1:12" x14ac:dyDescent="0.25">
      <c r="A81" s="118">
        <v>80</v>
      </c>
      <c r="B81" s="118">
        <v>1676</v>
      </c>
      <c r="C81" s="118">
        <v>423</v>
      </c>
      <c r="D81" s="119">
        <v>36.6</v>
      </c>
      <c r="E81" s="119">
        <v>9.1999999999999993</v>
      </c>
      <c r="F81" s="118">
        <v>505</v>
      </c>
      <c r="G81" s="118">
        <v>3297</v>
      </c>
      <c r="H81" s="119">
        <v>60.7</v>
      </c>
      <c r="I81" s="119">
        <v>156.30000000000001</v>
      </c>
      <c r="J81" s="118">
        <v>2689</v>
      </c>
      <c r="K81" s="118">
        <v>24266</v>
      </c>
      <c r="L81" s="69">
        <v>4</v>
      </c>
    </row>
    <row r="82" spans="1:12" x14ac:dyDescent="0.25">
      <c r="A82" s="118">
        <v>81</v>
      </c>
      <c r="B82" s="118">
        <v>2818</v>
      </c>
      <c r="C82" s="118">
        <v>425</v>
      </c>
      <c r="D82" s="119">
        <v>48.5</v>
      </c>
      <c r="E82" s="119">
        <v>9.3000000000000007</v>
      </c>
      <c r="F82" s="118">
        <v>540</v>
      </c>
      <c r="G82" s="118">
        <v>2694</v>
      </c>
      <c r="H82" s="119">
        <v>42.3</v>
      </c>
      <c r="I82" s="119">
        <v>172.8</v>
      </c>
      <c r="J82" s="118">
        <v>2162</v>
      </c>
      <c r="K82" s="118">
        <v>22374</v>
      </c>
      <c r="L82" s="69">
        <v>3</v>
      </c>
    </row>
    <row r="83" spans="1:12" x14ac:dyDescent="0.25">
      <c r="A83" s="118">
        <v>82</v>
      </c>
      <c r="B83" s="118">
        <v>2866</v>
      </c>
      <c r="C83" s="118">
        <v>408</v>
      </c>
      <c r="D83" s="119">
        <v>24.9</v>
      </c>
      <c r="E83" s="119">
        <v>10.7</v>
      </c>
      <c r="F83" s="118">
        <v>427</v>
      </c>
      <c r="G83" s="118">
        <v>2864</v>
      </c>
      <c r="H83" s="119">
        <v>39.1</v>
      </c>
      <c r="I83" s="119">
        <v>169.1</v>
      </c>
      <c r="J83" s="118">
        <v>1987</v>
      </c>
      <c r="K83" s="118">
        <v>10425</v>
      </c>
      <c r="L83" s="69">
        <v>3</v>
      </c>
    </row>
    <row r="84" spans="1:12" x14ac:dyDescent="0.25">
      <c r="A84" s="118">
        <v>83</v>
      </c>
      <c r="B84" s="118">
        <v>4883</v>
      </c>
      <c r="C84" s="118">
        <v>402</v>
      </c>
      <c r="D84" s="119">
        <v>72.400000000000006</v>
      </c>
      <c r="E84" s="119">
        <v>7.3</v>
      </c>
      <c r="F84" s="118">
        <v>873</v>
      </c>
      <c r="G84" s="118">
        <v>2236</v>
      </c>
      <c r="H84" s="119">
        <v>64.900000000000006</v>
      </c>
      <c r="I84" s="119">
        <v>185.2</v>
      </c>
      <c r="J84" s="118">
        <v>2353</v>
      </c>
      <c r="K84" s="118">
        <v>28171</v>
      </c>
      <c r="L84" s="69">
        <v>4</v>
      </c>
    </row>
    <row r="85" spans="1:12" x14ac:dyDescent="0.25">
      <c r="A85" s="118">
        <v>84</v>
      </c>
      <c r="B85" s="118">
        <v>966</v>
      </c>
      <c r="C85" s="118">
        <v>401</v>
      </c>
      <c r="D85" s="119">
        <v>24.9</v>
      </c>
      <c r="E85" s="119">
        <v>10.6</v>
      </c>
      <c r="F85" s="118">
        <v>427</v>
      </c>
      <c r="G85" s="118">
        <v>3192</v>
      </c>
      <c r="H85" s="119">
        <v>52.2</v>
      </c>
      <c r="I85" s="119">
        <v>174.7</v>
      </c>
      <c r="J85" s="118">
        <v>2446</v>
      </c>
      <c r="K85" s="118">
        <v>15981</v>
      </c>
      <c r="L85" s="69">
        <v>2</v>
      </c>
    </row>
    <row r="86" spans="1:12" x14ac:dyDescent="0.25">
      <c r="A86" s="118">
        <v>85</v>
      </c>
      <c r="B86" s="118">
        <v>2109</v>
      </c>
      <c r="C86" s="118">
        <v>403</v>
      </c>
      <c r="D86" s="119">
        <v>41.2</v>
      </c>
      <c r="E86" s="119">
        <v>10.3</v>
      </c>
      <c r="F86" s="118">
        <v>520</v>
      </c>
      <c r="G86" s="118">
        <v>2539</v>
      </c>
      <c r="H86" s="119">
        <v>45.2</v>
      </c>
      <c r="I86" s="119">
        <v>183.1</v>
      </c>
      <c r="J86" s="118">
        <v>2308</v>
      </c>
      <c r="K86" s="118">
        <v>16240</v>
      </c>
      <c r="L86" s="69">
        <v>3</v>
      </c>
    </row>
    <row r="87" spans="1:12" x14ac:dyDescent="0.25">
      <c r="A87" s="118">
        <v>86</v>
      </c>
      <c r="B87" s="118">
        <v>2449</v>
      </c>
      <c r="C87" s="118">
        <v>395</v>
      </c>
      <c r="D87" s="119">
        <v>68.400000000000006</v>
      </c>
      <c r="E87" s="119">
        <v>9.6</v>
      </c>
      <c r="F87" s="118">
        <v>681</v>
      </c>
      <c r="G87" s="118">
        <v>2864</v>
      </c>
      <c r="H87" s="119">
        <v>63.2</v>
      </c>
      <c r="I87" s="119">
        <v>207.4</v>
      </c>
      <c r="J87" s="118">
        <v>2651</v>
      </c>
      <c r="K87" s="118">
        <v>25149</v>
      </c>
      <c r="L87" s="69">
        <v>2</v>
      </c>
    </row>
    <row r="88" spans="1:12" x14ac:dyDescent="0.25">
      <c r="A88" s="118">
        <v>87</v>
      </c>
      <c r="B88" s="118">
        <v>2618</v>
      </c>
      <c r="C88" s="118">
        <v>385</v>
      </c>
      <c r="D88" s="119">
        <v>31.7</v>
      </c>
      <c r="E88" s="119">
        <v>6.1</v>
      </c>
      <c r="F88" s="118">
        <v>836</v>
      </c>
      <c r="G88" s="118">
        <v>2159</v>
      </c>
      <c r="H88" s="119">
        <v>48</v>
      </c>
      <c r="I88" s="119">
        <v>145.6</v>
      </c>
      <c r="J88" s="118">
        <v>1992</v>
      </c>
      <c r="K88" s="118">
        <v>25046</v>
      </c>
      <c r="L88" s="69">
        <v>3</v>
      </c>
    </row>
    <row r="89" spans="1:12" x14ac:dyDescent="0.25">
      <c r="A89" s="118">
        <v>88</v>
      </c>
      <c r="B89" s="118">
        <v>1465</v>
      </c>
      <c r="C89" s="118">
        <v>374</v>
      </c>
      <c r="D89" s="119">
        <v>30.3</v>
      </c>
      <c r="E89" s="119">
        <v>6.8</v>
      </c>
      <c r="F89" s="118">
        <v>598</v>
      </c>
      <c r="G89" s="118">
        <v>6456</v>
      </c>
      <c r="H89" s="119">
        <v>50.6</v>
      </c>
      <c r="I89" s="119">
        <v>164.7</v>
      </c>
      <c r="J89" s="118">
        <v>2201</v>
      </c>
      <c r="K89" s="118">
        <v>26428</v>
      </c>
      <c r="L89" s="69">
        <v>3</v>
      </c>
    </row>
    <row r="90" spans="1:12" x14ac:dyDescent="0.25">
      <c r="A90" s="118">
        <v>89</v>
      </c>
      <c r="B90" s="118">
        <v>1704</v>
      </c>
      <c r="C90" s="118">
        <v>375</v>
      </c>
      <c r="D90" s="119">
        <v>52.1</v>
      </c>
      <c r="E90" s="119">
        <v>10.5</v>
      </c>
      <c r="F90" s="118">
        <v>379</v>
      </c>
      <c r="G90" s="118">
        <v>2491</v>
      </c>
      <c r="H90" s="119">
        <v>55.6</v>
      </c>
      <c r="I90" s="119">
        <v>173.2</v>
      </c>
      <c r="J90" s="118">
        <v>2662</v>
      </c>
      <c r="K90" s="118">
        <v>18599</v>
      </c>
      <c r="L90" s="69">
        <v>2</v>
      </c>
    </row>
    <row r="91" spans="1:12" x14ac:dyDescent="0.25">
      <c r="A91" s="118">
        <v>90</v>
      </c>
      <c r="B91" s="118">
        <v>1750</v>
      </c>
      <c r="C91" s="118">
        <v>370</v>
      </c>
      <c r="D91" s="119">
        <v>49.3</v>
      </c>
      <c r="E91" s="119">
        <v>9.6999999999999993</v>
      </c>
      <c r="F91" s="118">
        <v>446</v>
      </c>
      <c r="G91" s="118">
        <v>3472</v>
      </c>
      <c r="H91" s="119">
        <v>58.2</v>
      </c>
      <c r="I91" s="119">
        <v>176.5</v>
      </c>
      <c r="J91" s="118">
        <v>2439</v>
      </c>
      <c r="K91" s="118">
        <v>16529</v>
      </c>
      <c r="L91" s="69">
        <v>2</v>
      </c>
    </row>
    <row r="92" spans="1:12" x14ac:dyDescent="0.25">
      <c r="A92" s="118">
        <v>91</v>
      </c>
      <c r="B92" s="118">
        <v>1489</v>
      </c>
      <c r="C92" s="118">
        <v>369</v>
      </c>
      <c r="D92" s="119">
        <v>58.8</v>
      </c>
      <c r="E92" s="119">
        <v>9.5</v>
      </c>
      <c r="F92" s="118">
        <v>911</v>
      </c>
      <c r="G92" s="118">
        <v>5720</v>
      </c>
      <c r="H92" s="119">
        <v>56.5</v>
      </c>
      <c r="I92" s="119">
        <v>175.1</v>
      </c>
      <c r="J92" s="118">
        <v>2264</v>
      </c>
      <c r="K92" s="118">
        <v>26032</v>
      </c>
      <c r="L92" s="69">
        <v>3</v>
      </c>
    </row>
    <row r="93" spans="1:12" x14ac:dyDescent="0.25">
      <c r="A93" s="118">
        <v>92</v>
      </c>
      <c r="B93" s="118">
        <v>8152</v>
      </c>
      <c r="C93" s="118">
        <v>363</v>
      </c>
      <c r="D93" s="119">
        <v>22.3</v>
      </c>
      <c r="E93" s="119">
        <v>9.1</v>
      </c>
      <c r="F93" s="118">
        <v>405</v>
      </c>
      <c r="G93" s="118">
        <v>1254</v>
      </c>
      <c r="H93" s="119">
        <v>51.7</v>
      </c>
      <c r="I93" s="119">
        <v>165.6</v>
      </c>
      <c r="J93" s="118">
        <v>2257</v>
      </c>
      <c r="K93" s="118">
        <v>28351</v>
      </c>
      <c r="L93" s="69">
        <v>4</v>
      </c>
    </row>
    <row r="94" spans="1:12" x14ac:dyDescent="0.25">
      <c r="A94" s="118">
        <v>93</v>
      </c>
      <c r="B94" s="118">
        <v>2207</v>
      </c>
      <c r="C94" s="118">
        <v>364</v>
      </c>
      <c r="D94" s="119">
        <v>57.3</v>
      </c>
      <c r="E94" s="119">
        <v>9.6999999999999993</v>
      </c>
      <c r="F94" s="118">
        <v>356</v>
      </c>
      <c r="G94" s="118">
        <v>2167</v>
      </c>
      <c r="H94" s="119">
        <v>45.5</v>
      </c>
      <c r="I94" s="119">
        <v>165.9</v>
      </c>
      <c r="J94" s="118">
        <v>2331</v>
      </c>
      <c r="K94" s="118">
        <v>19138</v>
      </c>
      <c r="L94" s="69">
        <v>3</v>
      </c>
    </row>
    <row r="95" spans="1:12" x14ac:dyDescent="0.25">
      <c r="A95" s="118">
        <v>94</v>
      </c>
      <c r="B95" s="118">
        <v>7874</v>
      </c>
      <c r="C95" s="118">
        <v>360</v>
      </c>
      <c r="D95" s="119">
        <v>44.4</v>
      </c>
      <c r="E95" s="119">
        <v>6.9</v>
      </c>
      <c r="F95" s="118">
        <v>398</v>
      </c>
      <c r="G95" s="118">
        <v>1365</v>
      </c>
      <c r="H95" s="119">
        <v>65.2</v>
      </c>
      <c r="I95" s="119">
        <v>174.2</v>
      </c>
      <c r="J95" s="118">
        <v>2410</v>
      </c>
      <c r="K95" s="118">
        <v>33687</v>
      </c>
      <c r="L95" s="69">
        <v>4</v>
      </c>
    </row>
    <row r="96" spans="1:12" x14ac:dyDescent="0.25">
      <c r="A96" s="118">
        <v>95</v>
      </c>
      <c r="B96" s="118">
        <v>655</v>
      </c>
      <c r="C96" s="118">
        <v>364</v>
      </c>
      <c r="D96" s="119">
        <v>75.2</v>
      </c>
      <c r="E96" s="119">
        <v>6.6</v>
      </c>
      <c r="F96" s="118">
        <v>425</v>
      </c>
      <c r="G96" s="118">
        <v>3879</v>
      </c>
      <c r="H96" s="119">
        <v>51.6</v>
      </c>
      <c r="I96" s="119">
        <v>163</v>
      </c>
      <c r="J96" s="118">
        <v>2088</v>
      </c>
      <c r="K96" s="118">
        <v>15623</v>
      </c>
      <c r="L96" s="69">
        <v>3</v>
      </c>
    </row>
    <row r="97" spans="1:12" x14ac:dyDescent="0.25">
      <c r="A97" s="118">
        <v>96</v>
      </c>
      <c r="B97" s="118">
        <v>1803</v>
      </c>
      <c r="C97" s="118">
        <v>362</v>
      </c>
      <c r="D97" s="119">
        <v>35.299999999999997</v>
      </c>
      <c r="E97" s="119">
        <v>10.4</v>
      </c>
      <c r="F97" s="118">
        <v>483</v>
      </c>
      <c r="G97" s="118">
        <v>2137</v>
      </c>
      <c r="H97" s="119">
        <v>53.7</v>
      </c>
      <c r="I97" s="119">
        <v>168.9</v>
      </c>
      <c r="J97" s="118">
        <v>2666</v>
      </c>
      <c r="K97" s="118">
        <v>16405</v>
      </c>
      <c r="L97" s="69">
        <v>2</v>
      </c>
    </row>
    <row r="98" spans="1:12" x14ac:dyDescent="0.25">
      <c r="A98" s="118">
        <v>97</v>
      </c>
      <c r="B98" s="118">
        <v>2363</v>
      </c>
      <c r="C98" s="118">
        <v>356</v>
      </c>
      <c r="D98" s="119">
        <v>53.1</v>
      </c>
      <c r="E98" s="119">
        <v>10.6</v>
      </c>
      <c r="F98" s="118">
        <v>565</v>
      </c>
      <c r="G98" s="118">
        <v>2717</v>
      </c>
      <c r="H98" s="119">
        <v>49.3</v>
      </c>
      <c r="I98" s="119">
        <v>146.4</v>
      </c>
      <c r="J98" s="118">
        <v>1996</v>
      </c>
      <c r="K98" s="118">
        <v>19212</v>
      </c>
      <c r="L98" s="69">
        <v>3</v>
      </c>
    </row>
    <row r="99" spans="1:12" x14ac:dyDescent="0.25">
      <c r="A99" s="118">
        <v>98</v>
      </c>
      <c r="B99" s="118">
        <v>1435</v>
      </c>
      <c r="C99" s="118">
        <v>352</v>
      </c>
      <c r="D99" s="119">
        <v>13.4</v>
      </c>
      <c r="E99" s="119">
        <v>11.7</v>
      </c>
      <c r="F99" s="118">
        <v>342</v>
      </c>
      <c r="G99" s="118">
        <v>1076</v>
      </c>
      <c r="H99" s="119">
        <v>44.7</v>
      </c>
      <c r="I99" s="119">
        <v>156.80000000000001</v>
      </c>
      <c r="J99" s="118">
        <v>2165</v>
      </c>
      <c r="K99" s="118">
        <v>11273</v>
      </c>
      <c r="L99" s="69">
        <v>1</v>
      </c>
    </row>
    <row r="100" spans="1:12" x14ac:dyDescent="0.25">
      <c r="A100" s="118">
        <v>99</v>
      </c>
      <c r="B100" s="118">
        <v>946</v>
      </c>
      <c r="C100" s="118">
        <v>348</v>
      </c>
      <c r="D100" s="119">
        <v>16.399999999999999</v>
      </c>
      <c r="E100" s="119">
        <v>11.1</v>
      </c>
      <c r="F100" s="118">
        <v>366</v>
      </c>
      <c r="G100" s="118">
        <v>1455</v>
      </c>
      <c r="H100" s="119">
        <v>43.9</v>
      </c>
      <c r="I100" s="119">
        <v>163.80000000000001</v>
      </c>
      <c r="J100" s="118">
        <v>2178</v>
      </c>
      <c r="K100" s="118">
        <v>8116</v>
      </c>
      <c r="L100" s="69">
        <v>1</v>
      </c>
    </row>
    <row r="101" spans="1:12" x14ac:dyDescent="0.25">
      <c r="A101" s="118">
        <v>100</v>
      </c>
      <c r="B101" s="118">
        <v>1136</v>
      </c>
      <c r="C101" s="118">
        <v>333</v>
      </c>
      <c r="D101" s="119">
        <v>58.6</v>
      </c>
      <c r="E101" s="119">
        <v>9.6999999999999993</v>
      </c>
      <c r="F101" s="118">
        <v>448</v>
      </c>
      <c r="G101" s="118">
        <v>2630</v>
      </c>
      <c r="H101" s="119">
        <v>68.099999999999994</v>
      </c>
      <c r="I101" s="119">
        <v>171.4</v>
      </c>
      <c r="J101" s="118">
        <v>2396</v>
      </c>
      <c r="K101" s="118">
        <v>20465</v>
      </c>
      <c r="L101" s="69">
        <v>2</v>
      </c>
    </row>
    <row r="102" spans="1:12" x14ac:dyDescent="0.25">
      <c r="A102" s="118">
        <v>101</v>
      </c>
      <c r="B102" s="118">
        <v>2658</v>
      </c>
      <c r="C102" s="118">
        <v>327</v>
      </c>
      <c r="D102" s="119">
        <v>39</v>
      </c>
      <c r="E102" s="119">
        <v>12.2</v>
      </c>
      <c r="F102" s="118">
        <v>365</v>
      </c>
      <c r="G102" s="118">
        <v>5430</v>
      </c>
      <c r="H102" s="119">
        <v>49.9</v>
      </c>
      <c r="I102" s="119">
        <v>136.9</v>
      </c>
      <c r="J102" s="118">
        <v>1862</v>
      </c>
      <c r="K102" s="118">
        <v>9325</v>
      </c>
      <c r="L102" s="69">
        <v>1</v>
      </c>
    </row>
    <row r="103" spans="1:12" x14ac:dyDescent="0.25">
      <c r="A103" s="118">
        <v>102</v>
      </c>
      <c r="B103" s="118">
        <v>228</v>
      </c>
      <c r="C103" s="118">
        <v>317</v>
      </c>
      <c r="D103" s="119">
        <v>31.1</v>
      </c>
      <c r="E103" s="119">
        <v>10.199999999999999</v>
      </c>
      <c r="F103" s="118">
        <v>667</v>
      </c>
      <c r="G103" s="118">
        <v>3179</v>
      </c>
      <c r="H103" s="119">
        <v>52.8</v>
      </c>
      <c r="I103" s="119">
        <v>156.5</v>
      </c>
      <c r="J103" s="118">
        <v>2264</v>
      </c>
      <c r="K103" s="118">
        <v>19410</v>
      </c>
      <c r="L103" s="69">
        <v>1</v>
      </c>
    </row>
    <row r="104" spans="1:12" x14ac:dyDescent="0.25">
      <c r="A104" s="118">
        <v>103</v>
      </c>
      <c r="B104" s="118">
        <v>1758</v>
      </c>
      <c r="C104" s="118">
        <v>310</v>
      </c>
      <c r="D104" s="119">
        <v>56.8</v>
      </c>
      <c r="E104" s="119">
        <v>11.5</v>
      </c>
      <c r="F104" s="118">
        <v>565</v>
      </c>
      <c r="G104" s="118">
        <v>2081</v>
      </c>
      <c r="H104" s="119">
        <v>65.3</v>
      </c>
      <c r="I104" s="119">
        <v>131.19999999999999</v>
      </c>
      <c r="J104" s="118">
        <v>1939</v>
      </c>
      <c r="K104" s="118">
        <v>17379</v>
      </c>
      <c r="L104" s="69">
        <v>4</v>
      </c>
    </row>
    <row r="105" spans="1:12" x14ac:dyDescent="0.25">
      <c r="A105" s="118">
        <v>104</v>
      </c>
      <c r="B105" s="118">
        <v>1198</v>
      </c>
      <c r="C105" s="118">
        <v>313</v>
      </c>
      <c r="D105" s="119">
        <v>55.1</v>
      </c>
      <c r="E105" s="119">
        <v>8</v>
      </c>
      <c r="F105" s="118">
        <v>1171</v>
      </c>
      <c r="G105" s="118">
        <v>3877</v>
      </c>
      <c r="H105" s="119">
        <v>71.2</v>
      </c>
      <c r="I105" s="119">
        <v>172.3</v>
      </c>
      <c r="J105" s="118">
        <v>2038</v>
      </c>
      <c r="K105" s="118">
        <v>18676</v>
      </c>
      <c r="L105" s="69">
        <v>2</v>
      </c>
    </row>
    <row r="106" spans="1:12" x14ac:dyDescent="0.25">
      <c r="A106" s="118">
        <v>105</v>
      </c>
      <c r="B106" s="118">
        <v>1412</v>
      </c>
      <c r="C106" s="118">
        <v>311</v>
      </c>
      <c r="D106" s="119">
        <v>39.200000000000003</v>
      </c>
      <c r="E106" s="119">
        <v>11.3</v>
      </c>
      <c r="F106" s="118">
        <v>436</v>
      </c>
      <c r="G106" s="118">
        <v>1837</v>
      </c>
      <c r="H106" s="119">
        <v>49.4</v>
      </c>
      <c r="I106" s="119">
        <v>154.19999999999999</v>
      </c>
      <c r="J106" s="118">
        <v>2098</v>
      </c>
      <c r="K106" s="118">
        <v>25714</v>
      </c>
      <c r="L106" s="69">
        <v>4</v>
      </c>
    </row>
    <row r="107" spans="1:12" x14ac:dyDescent="0.25">
      <c r="A107" s="118">
        <v>106</v>
      </c>
      <c r="B107" s="118">
        <v>2071</v>
      </c>
      <c r="C107" s="118">
        <v>306</v>
      </c>
      <c r="D107" s="119">
        <v>19.899999999999999</v>
      </c>
      <c r="E107" s="119">
        <v>11.3</v>
      </c>
      <c r="F107" s="118">
        <v>470</v>
      </c>
      <c r="G107" s="118">
        <v>2531</v>
      </c>
      <c r="H107" s="119">
        <v>58.9</v>
      </c>
      <c r="I107" s="119">
        <v>133.1</v>
      </c>
      <c r="J107" s="118">
        <v>1782</v>
      </c>
      <c r="K107" s="118">
        <v>11161</v>
      </c>
      <c r="L107" s="69">
        <v>1</v>
      </c>
    </row>
    <row r="108" spans="1:12" x14ac:dyDescent="0.25">
      <c r="A108" s="118">
        <v>107</v>
      </c>
      <c r="B108" s="118">
        <v>862</v>
      </c>
      <c r="C108" s="118">
        <v>302</v>
      </c>
      <c r="D108" s="119">
        <v>26.3</v>
      </c>
      <c r="E108" s="119">
        <v>13.4</v>
      </c>
      <c r="F108" s="118">
        <v>423</v>
      </c>
      <c r="G108" s="118">
        <v>1929</v>
      </c>
      <c r="H108" s="119">
        <v>43.3</v>
      </c>
      <c r="I108" s="119">
        <v>145.5</v>
      </c>
      <c r="J108" s="118">
        <v>2010</v>
      </c>
      <c r="K108" s="118">
        <v>7699</v>
      </c>
      <c r="L108" s="69">
        <v>1</v>
      </c>
    </row>
    <row r="109" spans="1:12" x14ac:dyDescent="0.25">
      <c r="A109" s="118">
        <v>108</v>
      </c>
      <c r="B109" s="118">
        <v>1526</v>
      </c>
      <c r="C109" s="118">
        <v>303</v>
      </c>
      <c r="D109" s="119">
        <v>71.7</v>
      </c>
      <c r="E109" s="119">
        <v>7.7</v>
      </c>
      <c r="F109" s="118">
        <v>413</v>
      </c>
      <c r="G109" s="118">
        <v>1636</v>
      </c>
      <c r="H109" s="119">
        <v>47.1</v>
      </c>
      <c r="I109" s="119">
        <v>125.8</v>
      </c>
      <c r="J109" s="118">
        <v>1692</v>
      </c>
      <c r="K109" s="118">
        <v>20038</v>
      </c>
      <c r="L109" s="69">
        <v>3</v>
      </c>
    </row>
    <row r="110" spans="1:12" x14ac:dyDescent="0.25">
      <c r="A110" s="118">
        <v>109</v>
      </c>
      <c r="B110" s="118">
        <v>1758</v>
      </c>
      <c r="C110" s="118">
        <v>297</v>
      </c>
      <c r="D110" s="119">
        <v>33.200000000000003</v>
      </c>
      <c r="E110" s="119">
        <v>11.6</v>
      </c>
      <c r="F110" s="118">
        <v>296</v>
      </c>
      <c r="G110" s="118">
        <v>2652</v>
      </c>
      <c r="H110" s="119">
        <v>45.3</v>
      </c>
      <c r="I110" s="119">
        <v>114.4</v>
      </c>
      <c r="J110" s="118">
        <v>1641</v>
      </c>
      <c r="K110" s="118">
        <v>12467</v>
      </c>
      <c r="L110" s="69">
        <v>3</v>
      </c>
    </row>
    <row r="111" spans="1:12" x14ac:dyDescent="0.25">
      <c r="A111" s="118">
        <v>110</v>
      </c>
      <c r="B111" s="118">
        <v>1651</v>
      </c>
      <c r="C111" s="118">
        <v>296</v>
      </c>
      <c r="D111" s="119">
        <v>64.599999999999994</v>
      </c>
      <c r="E111" s="119">
        <v>8.9</v>
      </c>
      <c r="F111" s="118">
        <v>774</v>
      </c>
      <c r="G111" s="118">
        <v>5431</v>
      </c>
      <c r="H111" s="119">
        <v>56.1</v>
      </c>
      <c r="I111" s="119">
        <v>136.9</v>
      </c>
      <c r="J111" s="118">
        <v>1724</v>
      </c>
      <c r="K111" s="118">
        <v>14468</v>
      </c>
      <c r="L111" s="69">
        <v>3</v>
      </c>
    </row>
    <row r="112" spans="1:12" x14ac:dyDescent="0.25">
      <c r="A112" s="118">
        <v>111</v>
      </c>
      <c r="B112" s="118">
        <v>1493</v>
      </c>
      <c r="C112" s="118">
        <v>294</v>
      </c>
      <c r="D112" s="119">
        <v>64.8</v>
      </c>
      <c r="E112" s="119">
        <v>8.9</v>
      </c>
      <c r="F112" s="118">
        <v>863</v>
      </c>
      <c r="G112" s="118">
        <v>3289</v>
      </c>
      <c r="H112" s="119">
        <v>53.7</v>
      </c>
      <c r="I112" s="119">
        <v>154.69999999999999</v>
      </c>
      <c r="J112" s="118">
        <v>1787</v>
      </c>
      <c r="K112" s="118">
        <v>15871</v>
      </c>
      <c r="L112" s="69">
        <v>3</v>
      </c>
    </row>
    <row r="113" spans="1:12" x14ac:dyDescent="0.25">
      <c r="A113" s="118">
        <v>112</v>
      </c>
      <c r="B113" s="118">
        <v>1610</v>
      </c>
      <c r="C113" s="118">
        <v>294</v>
      </c>
      <c r="D113" s="119">
        <v>59.8</v>
      </c>
      <c r="E113" s="119">
        <v>9.5</v>
      </c>
      <c r="F113" s="118">
        <v>471</v>
      </c>
      <c r="G113" s="118">
        <v>4633</v>
      </c>
      <c r="H113" s="119">
        <v>62.9</v>
      </c>
      <c r="I113" s="119">
        <v>116.1</v>
      </c>
      <c r="J113" s="118">
        <v>1851</v>
      </c>
      <c r="K113" s="118">
        <v>18651</v>
      </c>
      <c r="L113" s="69">
        <v>4</v>
      </c>
    </row>
    <row r="114" spans="1:12" x14ac:dyDescent="0.25">
      <c r="A114" s="118">
        <v>113</v>
      </c>
      <c r="B114" s="118">
        <v>2710</v>
      </c>
      <c r="C114" s="118">
        <v>288</v>
      </c>
      <c r="D114" s="119">
        <v>63.7</v>
      </c>
      <c r="E114" s="119">
        <v>6.2</v>
      </c>
      <c r="F114" s="118">
        <v>357</v>
      </c>
      <c r="G114" s="118">
        <v>1277</v>
      </c>
      <c r="H114" s="119">
        <v>72.8</v>
      </c>
      <c r="I114" s="119">
        <v>110.9</v>
      </c>
      <c r="J114" s="118">
        <v>1639</v>
      </c>
      <c r="K114" s="118">
        <v>18173</v>
      </c>
      <c r="L114" s="69">
        <v>4</v>
      </c>
    </row>
    <row r="115" spans="1:12" x14ac:dyDescent="0.25">
      <c r="A115" s="118">
        <v>114</v>
      </c>
      <c r="B115" s="118">
        <v>1975</v>
      </c>
      <c r="C115" s="118">
        <v>291</v>
      </c>
      <c r="D115" s="119">
        <v>46.5</v>
      </c>
      <c r="E115" s="119">
        <v>12.6</v>
      </c>
      <c r="F115" s="118">
        <v>405</v>
      </c>
      <c r="G115" s="118">
        <v>2896</v>
      </c>
      <c r="H115" s="119">
        <v>51.5</v>
      </c>
      <c r="I115" s="119">
        <v>133.80000000000001</v>
      </c>
      <c r="J115" s="118">
        <v>1853</v>
      </c>
      <c r="K115" s="118">
        <v>12787</v>
      </c>
      <c r="L115" s="69">
        <v>2</v>
      </c>
    </row>
    <row r="116" spans="1:12" x14ac:dyDescent="0.25">
      <c r="A116" s="118">
        <v>115</v>
      </c>
      <c r="B116" s="118">
        <v>1920</v>
      </c>
      <c r="C116" s="118">
        <v>291</v>
      </c>
      <c r="D116" s="119">
        <v>49.8</v>
      </c>
      <c r="E116" s="119">
        <v>7.8</v>
      </c>
      <c r="F116" s="118">
        <v>283</v>
      </c>
      <c r="G116" s="118">
        <v>1306</v>
      </c>
      <c r="H116" s="119">
        <v>53.2</v>
      </c>
      <c r="I116" s="119">
        <v>126.9</v>
      </c>
      <c r="J116" s="118">
        <v>1553</v>
      </c>
      <c r="K116" s="118">
        <v>12315</v>
      </c>
      <c r="L116" s="69">
        <v>3</v>
      </c>
    </row>
    <row r="117" spans="1:12" x14ac:dyDescent="0.25">
      <c r="A117" s="118">
        <v>116</v>
      </c>
      <c r="B117" s="118">
        <v>1404</v>
      </c>
      <c r="C117" s="118">
        <v>289</v>
      </c>
      <c r="D117" s="119">
        <v>38.5</v>
      </c>
      <c r="E117" s="119">
        <v>10</v>
      </c>
      <c r="F117" s="118">
        <v>299</v>
      </c>
      <c r="G117" s="118">
        <v>1766</v>
      </c>
      <c r="H117" s="119">
        <v>56.2</v>
      </c>
      <c r="I117" s="119">
        <v>138.6</v>
      </c>
      <c r="J117" s="118">
        <v>1776</v>
      </c>
      <c r="K117" s="118">
        <v>11715</v>
      </c>
      <c r="L117" s="69">
        <v>2</v>
      </c>
    </row>
    <row r="118" spans="1:12" x14ac:dyDescent="0.25">
      <c r="A118" s="118">
        <v>117</v>
      </c>
      <c r="B118" s="118">
        <v>2737</v>
      </c>
      <c r="C118" s="118">
        <v>287</v>
      </c>
      <c r="D118" s="119">
        <v>45</v>
      </c>
      <c r="E118" s="119">
        <v>10.5</v>
      </c>
      <c r="F118" s="118">
        <v>602</v>
      </c>
      <c r="G118" s="118">
        <v>1462</v>
      </c>
      <c r="H118" s="119">
        <v>71.3</v>
      </c>
      <c r="I118" s="119">
        <v>131.4</v>
      </c>
      <c r="J118" s="118">
        <v>1980</v>
      </c>
      <c r="K118" s="118">
        <v>18208</v>
      </c>
      <c r="L118" s="69">
        <v>4</v>
      </c>
    </row>
    <row r="119" spans="1:12" x14ac:dyDescent="0.25">
      <c r="A119" s="118">
        <v>118</v>
      </c>
      <c r="B119" s="118">
        <v>1700</v>
      </c>
      <c r="C119" s="118">
        <v>287</v>
      </c>
      <c r="D119" s="119">
        <v>18.8</v>
      </c>
      <c r="E119" s="119">
        <v>8</v>
      </c>
      <c r="F119" s="118">
        <v>739</v>
      </c>
      <c r="G119" s="118">
        <v>3381</v>
      </c>
      <c r="H119" s="119">
        <v>45.9</v>
      </c>
      <c r="I119" s="119">
        <v>120.4</v>
      </c>
      <c r="J119" s="118">
        <v>1616</v>
      </c>
      <c r="K119" s="118">
        <v>14534</v>
      </c>
      <c r="L119" s="69">
        <v>3</v>
      </c>
    </row>
    <row r="120" spans="1:12" x14ac:dyDescent="0.25">
      <c r="A120" s="118">
        <v>119</v>
      </c>
      <c r="B120" s="118">
        <v>909</v>
      </c>
      <c r="C120" s="118">
        <v>277</v>
      </c>
      <c r="D120" s="119">
        <v>41.2</v>
      </c>
      <c r="E120" s="119">
        <v>11.5</v>
      </c>
      <c r="F120" s="118">
        <v>307</v>
      </c>
      <c r="G120" s="118">
        <v>1309</v>
      </c>
      <c r="H120" s="119">
        <v>54.2</v>
      </c>
      <c r="I120" s="119">
        <v>131.9</v>
      </c>
      <c r="J120" s="118">
        <v>1762</v>
      </c>
      <c r="K120" s="118">
        <v>13722</v>
      </c>
      <c r="L120" s="69">
        <v>2</v>
      </c>
    </row>
    <row r="121" spans="1:12" x14ac:dyDescent="0.25">
      <c r="A121" s="118">
        <v>120</v>
      </c>
      <c r="B121" s="118">
        <v>1858</v>
      </c>
      <c r="C121" s="118">
        <v>277</v>
      </c>
      <c r="D121" s="119">
        <v>24.3</v>
      </c>
      <c r="E121" s="119">
        <v>13.7</v>
      </c>
      <c r="F121" s="118">
        <v>354</v>
      </c>
      <c r="G121" s="118">
        <v>1562</v>
      </c>
      <c r="H121" s="119">
        <v>46.3</v>
      </c>
      <c r="I121" s="119">
        <v>116.9</v>
      </c>
      <c r="J121" s="118">
        <v>1507</v>
      </c>
      <c r="K121" s="118">
        <v>19133</v>
      </c>
      <c r="L121" s="69">
        <v>3</v>
      </c>
    </row>
    <row r="122" spans="1:12" x14ac:dyDescent="0.25">
      <c r="A122" s="118">
        <v>121</v>
      </c>
      <c r="B122" s="118">
        <v>3324</v>
      </c>
      <c r="C122" s="118">
        <v>275</v>
      </c>
      <c r="D122" s="119">
        <v>49.7</v>
      </c>
      <c r="E122" s="119">
        <v>8.4</v>
      </c>
      <c r="F122" s="118">
        <v>373</v>
      </c>
      <c r="G122" s="118">
        <v>929</v>
      </c>
      <c r="H122" s="119">
        <v>62.5</v>
      </c>
      <c r="I122" s="119">
        <v>120.5</v>
      </c>
      <c r="J122" s="118">
        <v>1918</v>
      </c>
      <c r="K122" s="118">
        <v>14776</v>
      </c>
      <c r="L122" s="69">
        <v>4</v>
      </c>
    </row>
    <row r="123" spans="1:12" x14ac:dyDescent="0.25">
      <c r="A123" s="118">
        <v>122</v>
      </c>
      <c r="B123" s="118">
        <v>1697</v>
      </c>
      <c r="C123" s="118">
        <v>274</v>
      </c>
      <c r="D123" s="119">
        <v>23.8</v>
      </c>
      <c r="E123" s="119">
        <v>7.2</v>
      </c>
      <c r="F123" s="118">
        <v>338</v>
      </c>
      <c r="G123" s="118">
        <v>1610</v>
      </c>
      <c r="H123" s="119">
        <v>51</v>
      </c>
      <c r="I123" s="119">
        <v>105.9</v>
      </c>
      <c r="J123" s="118">
        <v>1354</v>
      </c>
      <c r="K123" s="118">
        <v>19317</v>
      </c>
      <c r="L123" s="69">
        <v>3</v>
      </c>
    </row>
    <row r="124" spans="1:12" x14ac:dyDescent="0.25">
      <c r="A124" s="118">
        <v>123</v>
      </c>
      <c r="B124" s="118">
        <v>813</v>
      </c>
      <c r="C124" s="118">
        <v>272</v>
      </c>
      <c r="D124" s="119">
        <v>46</v>
      </c>
      <c r="E124" s="119">
        <v>9.8000000000000007</v>
      </c>
      <c r="F124" s="118">
        <v>293</v>
      </c>
      <c r="G124" s="118">
        <v>1693</v>
      </c>
      <c r="H124" s="119">
        <v>58.4</v>
      </c>
      <c r="I124" s="119">
        <v>119.9</v>
      </c>
      <c r="J124" s="118">
        <v>1688</v>
      </c>
      <c r="K124" s="118">
        <v>10402</v>
      </c>
      <c r="L124" s="69">
        <v>1</v>
      </c>
    </row>
    <row r="125" spans="1:12" x14ac:dyDescent="0.25">
      <c r="A125" s="118">
        <v>124</v>
      </c>
      <c r="B125" s="118">
        <v>7397</v>
      </c>
      <c r="C125" s="118">
        <v>267</v>
      </c>
      <c r="D125" s="119">
        <v>47.3</v>
      </c>
      <c r="E125" s="119">
        <v>12.5</v>
      </c>
      <c r="F125" s="118">
        <v>355</v>
      </c>
      <c r="G125" s="118">
        <v>2042</v>
      </c>
      <c r="H125" s="119">
        <v>56.2</v>
      </c>
      <c r="I125" s="119">
        <v>113.7</v>
      </c>
      <c r="J125" s="118">
        <v>1654</v>
      </c>
      <c r="K125" s="118">
        <v>12273</v>
      </c>
      <c r="L125" s="69">
        <v>2</v>
      </c>
    </row>
    <row r="126" spans="1:12" x14ac:dyDescent="0.25">
      <c r="A126" s="118">
        <v>125</v>
      </c>
      <c r="B126" s="118">
        <v>1165</v>
      </c>
      <c r="C126" s="118">
        <v>268</v>
      </c>
      <c r="D126" s="119">
        <v>43.7</v>
      </c>
      <c r="E126" s="119">
        <v>9.4</v>
      </c>
      <c r="F126" s="118">
        <v>450</v>
      </c>
      <c r="G126" s="118">
        <v>2070</v>
      </c>
      <c r="H126" s="119">
        <v>57.5</v>
      </c>
      <c r="I126" s="119">
        <v>129.4</v>
      </c>
      <c r="J126" s="118">
        <v>1719</v>
      </c>
      <c r="K126" s="118">
        <v>16226</v>
      </c>
      <c r="L126" s="69">
        <v>2</v>
      </c>
    </row>
    <row r="127" spans="1:12" x14ac:dyDescent="0.25">
      <c r="A127" s="118">
        <v>126</v>
      </c>
      <c r="B127" s="118">
        <v>802</v>
      </c>
      <c r="C127" s="118">
        <v>268</v>
      </c>
      <c r="D127" s="119">
        <v>52.6</v>
      </c>
      <c r="E127" s="119">
        <v>9.8000000000000007</v>
      </c>
      <c r="F127" s="118">
        <v>392</v>
      </c>
      <c r="G127" s="118">
        <v>1425</v>
      </c>
      <c r="H127" s="119">
        <v>52.2</v>
      </c>
      <c r="I127" s="119">
        <v>129.6</v>
      </c>
      <c r="J127" s="118">
        <v>1816</v>
      </c>
      <c r="K127" s="118">
        <v>13230</v>
      </c>
      <c r="L127" s="69">
        <v>2</v>
      </c>
    </row>
    <row r="128" spans="1:12" x14ac:dyDescent="0.25">
      <c r="A128" s="118">
        <v>127</v>
      </c>
      <c r="B128" s="118">
        <v>1770</v>
      </c>
      <c r="C128" s="118">
        <v>268</v>
      </c>
      <c r="D128" s="119">
        <v>14.8</v>
      </c>
      <c r="E128" s="119">
        <v>12.2</v>
      </c>
      <c r="F128" s="118">
        <v>285</v>
      </c>
      <c r="G128" s="118">
        <v>2804</v>
      </c>
      <c r="H128" s="119">
        <v>44.1</v>
      </c>
      <c r="I128" s="119">
        <v>106.7</v>
      </c>
      <c r="J128" s="118">
        <v>1537</v>
      </c>
      <c r="K128" s="118">
        <v>4205</v>
      </c>
      <c r="L128" s="69">
        <v>1</v>
      </c>
    </row>
    <row r="129" spans="1:12" x14ac:dyDescent="0.25">
      <c r="A129" s="118">
        <v>128</v>
      </c>
      <c r="B129" s="118">
        <v>495</v>
      </c>
      <c r="C129" s="118">
        <v>264</v>
      </c>
      <c r="D129" s="119">
        <v>50.7</v>
      </c>
      <c r="E129" s="119">
        <v>7.8</v>
      </c>
      <c r="F129" s="118">
        <v>220</v>
      </c>
      <c r="G129" s="118">
        <v>1177</v>
      </c>
      <c r="H129" s="119">
        <v>52.6</v>
      </c>
      <c r="I129" s="119">
        <v>119.5</v>
      </c>
      <c r="J129" s="118">
        <v>1661</v>
      </c>
      <c r="K129" s="118">
        <v>8398</v>
      </c>
      <c r="L129" s="69">
        <v>2</v>
      </c>
    </row>
    <row r="130" spans="1:12" x14ac:dyDescent="0.25">
      <c r="A130" s="118">
        <v>129</v>
      </c>
      <c r="B130" s="118">
        <v>1255</v>
      </c>
      <c r="C130" s="118">
        <v>261</v>
      </c>
      <c r="D130" s="119">
        <v>26</v>
      </c>
      <c r="E130" s="119">
        <v>10.7</v>
      </c>
      <c r="F130" s="118">
        <v>458</v>
      </c>
      <c r="G130" s="118">
        <v>1646</v>
      </c>
      <c r="H130" s="119">
        <v>51.6</v>
      </c>
      <c r="I130" s="119">
        <v>113</v>
      </c>
      <c r="J130" s="118">
        <v>1725</v>
      </c>
      <c r="K130" s="118">
        <v>10208</v>
      </c>
      <c r="L130" s="69">
        <v>3</v>
      </c>
    </row>
    <row r="131" spans="1:12" x14ac:dyDescent="0.25">
      <c r="A131" s="118">
        <v>130</v>
      </c>
      <c r="B131" s="118">
        <v>1148</v>
      </c>
      <c r="C131" s="118">
        <v>589</v>
      </c>
      <c r="D131" s="119">
        <v>45.3</v>
      </c>
      <c r="E131" s="119">
        <v>11.1</v>
      </c>
      <c r="F131" s="118">
        <v>891</v>
      </c>
      <c r="G131" s="118">
        <v>5790</v>
      </c>
      <c r="H131" s="119">
        <v>54</v>
      </c>
      <c r="I131" s="119">
        <v>277</v>
      </c>
      <c r="J131" s="118">
        <v>3510</v>
      </c>
      <c r="K131" s="118">
        <v>29237</v>
      </c>
      <c r="L131" s="69">
        <v>1</v>
      </c>
    </row>
    <row r="132" spans="1:12" x14ac:dyDescent="0.25">
      <c r="A132" s="118">
        <v>131</v>
      </c>
      <c r="B132" s="118">
        <v>1509</v>
      </c>
      <c r="C132" s="118">
        <v>643</v>
      </c>
      <c r="D132" s="119">
        <v>37.6</v>
      </c>
      <c r="E132" s="119">
        <v>12</v>
      </c>
      <c r="F132" s="118">
        <v>1087</v>
      </c>
      <c r="G132" s="118">
        <v>4900</v>
      </c>
      <c r="H132" s="119">
        <v>51.4</v>
      </c>
      <c r="I132" s="119">
        <v>319.60000000000002</v>
      </c>
      <c r="J132" s="118">
        <v>3982</v>
      </c>
      <c r="K132" s="118">
        <v>29058</v>
      </c>
      <c r="L132" s="69">
        <v>1</v>
      </c>
    </row>
    <row r="133" spans="1:12" x14ac:dyDescent="0.25">
      <c r="A133" s="118">
        <v>132</v>
      </c>
      <c r="B133" s="118">
        <v>2013</v>
      </c>
      <c r="C133" s="118">
        <v>254</v>
      </c>
      <c r="D133" s="119">
        <v>61.7</v>
      </c>
      <c r="E133" s="119">
        <v>9.6999999999999993</v>
      </c>
      <c r="F133" s="118">
        <v>273</v>
      </c>
      <c r="G133" s="118">
        <v>1484</v>
      </c>
      <c r="H133" s="119">
        <v>50.9</v>
      </c>
      <c r="I133" s="119">
        <v>106.7</v>
      </c>
      <c r="J133" s="118">
        <v>1412</v>
      </c>
      <c r="K133" s="118">
        <v>14446</v>
      </c>
      <c r="L133" s="69">
        <v>3</v>
      </c>
    </row>
    <row r="134" spans="1:12" x14ac:dyDescent="0.25">
      <c r="A134" s="118">
        <v>133</v>
      </c>
      <c r="B134" s="118">
        <v>711</v>
      </c>
      <c r="C134" s="118">
        <v>250</v>
      </c>
      <c r="D134" s="119">
        <v>42.4</v>
      </c>
      <c r="E134" s="119">
        <v>6.1</v>
      </c>
      <c r="F134" s="118">
        <v>1411</v>
      </c>
      <c r="G134" s="118">
        <v>3659</v>
      </c>
      <c r="H134" s="119">
        <v>67.5</v>
      </c>
      <c r="I134" s="119">
        <v>131</v>
      </c>
      <c r="J134" s="118">
        <v>1790</v>
      </c>
      <c r="K134" s="118">
        <v>16228</v>
      </c>
      <c r="L134" s="69">
        <v>2</v>
      </c>
    </row>
    <row r="135" spans="1:12" x14ac:dyDescent="0.25">
      <c r="A135" s="118">
        <v>134</v>
      </c>
      <c r="B135" s="118">
        <v>471</v>
      </c>
      <c r="C135" s="118">
        <v>251</v>
      </c>
      <c r="D135" s="119">
        <v>46.3</v>
      </c>
      <c r="E135" s="119">
        <v>8.6</v>
      </c>
      <c r="F135" s="118">
        <v>219</v>
      </c>
      <c r="G135" s="118">
        <v>1128</v>
      </c>
      <c r="H135" s="119">
        <v>47.8</v>
      </c>
      <c r="I135" s="119">
        <v>105.3</v>
      </c>
      <c r="J135" s="118">
        <v>1458</v>
      </c>
      <c r="K135" s="118">
        <v>13474</v>
      </c>
      <c r="L135" s="69">
        <v>2</v>
      </c>
    </row>
    <row r="136" spans="1:12" x14ac:dyDescent="0.25">
      <c r="A136" s="118">
        <v>135</v>
      </c>
      <c r="B136" s="118">
        <v>4552</v>
      </c>
      <c r="C136" s="118">
        <v>249</v>
      </c>
      <c r="D136" s="119">
        <v>54.4</v>
      </c>
      <c r="E136" s="119">
        <v>9.1</v>
      </c>
      <c r="F136" s="118">
        <v>329</v>
      </c>
      <c r="G136" s="118">
        <v>719</v>
      </c>
      <c r="H136" s="119">
        <v>61.9</v>
      </c>
      <c r="I136" s="119">
        <v>118</v>
      </c>
      <c r="J136" s="118">
        <v>1386</v>
      </c>
      <c r="K136" s="118">
        <v>15596</v>
      </c>
      <c r="L136" s="69">
        <v>4</v>
      </c>
    </row>
    <row r="137" spans="1:12" x14ac:dyDescent="0.25">
      <c r="A137" s="118">
        <v>136</v>
      </c>
      <c r="B137" s="118">
        <v>1400</v>
      </c>
      <c r="C137" s="118">
        <v>242</v>
      </c>
      <c r="D137" s="119">
        <v>50.8</v>
      </c>
      <c r="E137" s="119">
        <v>8</v>
      </c>
      <c r="F137" s="118">
        <v>290</v>
      </c>
      <c r="G137" s="118">
        <v>1271</v>
      </c>
      <c r="H137" s="119">
        <v>45.7</v>
      </c>
      <c r="I137" s="119">
        <v>104.4</v>
      </c>
      <c r="J137" s="118">
        <v>1351</v>
      </c>
      <c r="K137" s="118">
        <v>10391</v>
      </c>
      <c r="L137" s="69">
        <v>3</v>
      </c>
    </row>
    <row r="138" spans="1:12" x14ac:dyDescent="0.25">
      <c r="A138" s="118">
        <v>137</v>
      </c>
      <c r="B138" s="118">
        <v>1511</v>
      </c>
      <c r="C138" s="118">
        <v>236</v>
      </c>
      <c r="D138" s="119">
        <v>38.700000000000003</v>
      </c>
      <c r="E138" s="119">
        <v>10.7</v>
      </c>
      <c r="F138" s="118">
        <v>348</v>
      </c>
      <c r="G138" s="118">
        <v>1093</v>
      </c>
      <c r="H138" s="119">
        <v>50.4</v>
      </c>
      <c r="I138" s="119">
        <v>127.2</v>
      </c>
      <c r="J138" s="118">
        <v>1452</v>
      </c>
      <c r="K138" s="118">
        <v>16676</v>
      </c>
      <c r="L138" s="69">
        <v>4</v>
      </c>
    </row>
    <row r="139" spans="1:12" x14ac:dyDescent="0.25">
      <c r="A139" s="118">
        <v>138</v>
      </c>
      <c r="B139" s="118">
        <v>1543</v>
      </c>
      <c r="C139" s="118">
        <v>232</v>
      </c>
      <c r="D139" s="119">
        <v>39.6</v>
      </c>
      <c r="E139" s="119">
        <v>8.1</v>
      </c>
      <c r="F139" s="118">
        <v>159</v>
      </c>
      <c r="G139" s="118">
        <v>481</v>
      </c>
      <c r="H139" s="119">
        <v>30.3</v>
      </c>
      <c r="I139" s="119">
        <v>80.599999999999994</v>
      </c>
      <c r="J139" s="118">
        <v>769</v>
      </c>
      <c r="K139" s="118">
        <v>8436</v>
      </c>
      <c r="L139" s="69">
        <v>3</v>
      </c>
    </row>
    <row r="140" spans="1:12" x14ac:dyDescent="0.25">
      <c r="A140" s="118">
        <v>139</v>
      </c>
      <c r="B140" s="118">
        <v>1011</v>
      </c>
      <c r="C140" s="118">
        <v>233</v>
      </c>
      <c r="D140" s="119">
        <v>37.799999999999997</v>
      </c>
      <c r="E140" s="119">
        <v>10.5</v>
      </c>
      <c r="F140" s="118">
        <v>264</v>
      </c>
      <c r="G140" s="118">
        <v>964</v>
      </c>
      <c r="H140" s="119">
        <v>70.7</v>
      </c>
      <c r="I140" s="119">
        <v>93.2</v>
      </c>
      <c r="J140" s="118">
        <v>1337</v>
      </c>
      <c r="K140" s="118">
        <v>14018</v>
      </c>
      <c r="L140" s="69">
        <v>3</v>
      </c>
    </row>
    <row r="141" spans="1:12" x14ac:dyDescent="0.25">
      <c r="A141" s="118">
        <v>140</v>
      </c>
      <c r="B141" s="118">
        <v>813</v>
      </c>
      <c r="C141" s="118">
        <v>232</v>
      </c>
      <c r="D141" s="119">
        <v>13.4</v>
      </c>
      <c r="E141" s="119">
        <v>10.9</v>
      </c>
      <c r="F141" s="118">
        <v>371</v>
      </c>
      <c r="G141" s="118">
        <v>4355</v>
      </c>
      <c r="H141" s="119">
        <v>58</v>
      </c>
      <c r="I141" s="119">
        <v>97</v>
      </c>
      <c r="J141" s="118">
        <v>1589</v>
      </c>
      <c r="K141" s="118">
        <v>8428</v>
      </c>
      <c r="L141" s="69">
        <v>1</v>
      </c>
    </row>
    <row r="142" spans="1:12" x14ac:dyDescent="0.25">
      <c r="A142" s="118">
        <v>141</v>
      </c>
      <c r="B142" s="118">
        <v>654</v>
      </c>
      <c r="C142" s="118">
        <v>231</v>
      </c>
      <c r="D142" s="119">
        <v>28.8</v>
      </c>
      <c r="E142" s="119">
        <v>3.9</v>
      </c>
      <c r="F142" s="118">
        <v>140</v>
      </c>
      <c r="G142" s="118">
        <v>1296</v>
      </c>
      <c r="H142" s="119">
        <v>55.1</v>
      </c>
      <c r="I142" s="119">
        <v>66.900000000000006</v>
      </c>
      <c r="J142" s="118">
        <v>1148</v>
      </c>
      <c r="K142" s="118">
        <v>15884</v>
      </c>
      <c r="L142" s="69">
        <v>3</v>
      </c>
    </row>
  </sheetData>
  <pageMargins left="0.75" right="0.75" top="1" bottom="1" header="0.5" footer="0.5"/>
  <pageSetup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370"/>
  <sheetViews>
    <sheetView tabSelected="1" workbookViewId="0">
      <selection activeCell="D25" sqref="D25"/>
    </sheetView>
  </sheetViews>
  <sheetFormatPr defaultRowHeight="12.75" x14ac:dyDescent="0.2"/>
  <cols>
    <col min="1" max="1" width="24.140625" bestFit="1" customWidth="1"/>
  </cols>
  <sheetData>
    <row r="1" spans="1:1" x14ac:dyDescent="0.2">
      <c r="A1" s="112" t="s">
        <v>185</v>
      </c>
    </row>
    <row r="2" spans="1:1" x14ac:dyDescent="0.2">
      <c r="A2" s="113" t="s">
        <v>186</v>
      </c>
    </row>
    <row r="3" spans="1:1" x14ac:dyDescent="0.2">
      <c r="A3" s="113" t="s">
        <v>187</v>
      </c>
    </row>
    <row r="4" spans="1:1" x14ac:dyDescent="0.2">
      <c r="A4" s="113" t="s">
        <v>188</v>
      </c>
    </row>
    <row r="5" spans="1:1" x14ac:dyDescent="0.2">
      <c r="A5" s="113" t="s">
        <v>189</v>
      </c>
    </row>
    <row r="6" spans="1:1" x14ac:dyDescent="0.2">
      <c r="A6" s="113" t="s">
        <v>190</v>
      </c>
    </row>
    <row r="7" spans="1:1" x14ac:dyDescent="0.2">
      <c r="A7" s="113" t="s">
        <v>191</v>
      </c>
    </row>
    <row r="8" spans="1:1" x14ac:dyDescent="0.2">
      <c r="A8" s="113" t="s">
        <v>192</v>
      </c>
    </row>
    <row r="9" spans="1:1" x14ac:dyDescent="0.2">
      <c r="A9" s="113" t="s">
        <v>193</v>
      </c>
    </row>
    <row r="10" spans="1:1" x14ac:dyDescent="0.2">
      <c r="A10" s="113" t="s">
        <v>194</v>
      </c>
    </row>
    <row r="11" spans="1:1" x14ac:dyDescent="0.2">
      <c r="A11" s="113" t="s">
        <v>195</v>
      </c>
    </row>
    <row r="12" spans="1:1" x14ac:dyDescent="0.2">
      <c r="A12" s="113" t="s">
        <v>196</v>
      </c>
    </row>
    <row r="13" spans="1:1" x14ac:dyDescent="0.2">
      <c r="A13" s="113" t="s">
        <v>197</v>
      </c>
    </row>
    <row r="14" spans="1:1" x14ac:dyDescent="0.2">
      <c r="A14" s="113" t="s">
        <v>198</v>
      </c>
    </row>
    <row r="15" spans="1:1" x14ac:dyDescent="0.2">
      <c r="A15" s="113" t="s">
        <v>199</v>
      </c>
    </row>
    <row r="16" spans="1:1" x14ac:dyDescent="0.2">
      <c r="A16" s="113" t="s">
        <v>200</v>
      </c>
    </row>
    <row r="17" spans="1:1" x14ac:dyDescent="0.2">
      <c r="A17" s="113" t="s">
        <v>201</v>
      </c>
    </row>
    <row r="18" spans="1:1" x14ac:dyDescent="0.2">
      <c r="A18" s="113" t="s">
        <v>202</v>
      </c>
    </row>
    <row r="19" spans="1:1" x14ac:dyDescent="0.2">
      <c r="A19" s="113" t="s">
        <v>203</v>
      </c>
    </row>
    <row r="20" spans="1:1" x14ac:dyDescent="0.2">
      <c r="A20" s="113" t="s">
        <v>204</v>
      </c>
    </row>
    <row r="21" spans="1:1" x14ac:dyDescent="0.2">
      <c r="A21" s="113" t="s">
        <v>205</v>
      </c>
    </row>
    <row r="22" spans="1:1" x14ac:dyDescent="0.2">
      <c r="A22" s="113" t="s">
        <v>206</v>
      </c>
    </row>
    <row r="23" spans="1:1" x14ac:dyDescent="0.2">
      <c r="A23" s="113" t="s">
        <v>207</v>
      </c>
    </row>
    <row r="24" spans="1:1" x14ac:dyDescent="0.2">
      <c r="A24" s="113" t="s">
        <v>208</v>
      </c>
    </row>
    <row r="25" spans="1:1" x14ac:dyDescent="0.2">
      <c r="A25" s="113" t="s">
        <v>209</v>
      </c>
    </row>
    <row r="26" spans="1:1" x14ac:dyDescent="0.2">
      <c r="A26" s="113" t="s">
        <v>210</v>
      </c>
    </row>
    <row r="27" spans="1:1" x14ac:dyDescent="0.2">
      <c r="A27" s="113" t="s">
        <v>211</v>
      </c>
    </row>
    <row r="28" spans="1:1" x14ac:dyDescent="0.2">
      <c r="A28" s="113" t="s">
        <v>212</v>
      </c>
    </row>
    <row r="29" spans="1:1" x14ac:dyDescent="0.2">
      <c r="A29" s="113" t="s">
        <v>213</v>
      </c>
    </row>
    <row r="30" spans="1:1" x14ac:dyDescent="0.2">
      <c r="A30" s="113" t="s">
        <v>214</v>
      </c>
    </row>
    <row r="31" spans="1:1" x14ac:dyDescent="0.2">
      <c r="A31" s="113" t="s">
        <v>215</v>
      </c>
    </row>
    <row r="32" spans="1:1" x14ac:dyDescent="0.2">
      <c r="A32" s="113" t="s">
        <v>216</v>
      </c>
    </row>
    <row r="33" spans="1:1" x14ac:dyDescent="0.2">
      <c r="A33" s="113" t="s">
        <v>217</v>
      </c>
    </row>
    <row r="34" spans="1:1" x14ac:dyDescent="0.2">
      <c r="A34" s="113" t="s">
        <v>218</v>
      </c>
    </row>
    <row r="35" spans="1:1" x14ac:dyDescent="0.2">
      <c r="A35" s="113" t="s">
        <v>219</v>
      </c>
    </row>
    <row r="36" spans="1:1" x14ac:dyDescent="0.2">
      <c r="A36" s="113" t="s">
        <v>220</v>
      </c>
    </row>
    <row r="37" spans="1:1" x14ac:dyDescent="0.2">
      <c r="A37" s="113" t="s">
        <v>221</v>
      </c>
    </row>
    <row r="38" spans="1:1" x14ac:dyDescent="0.2">
      <c r="A38" s="113" t="s">
        <v>222</v>
      </c>
    </row>
    <row r="39" spans="1:1" x14ac:dyDescent="0.2">
      <c r="A39" s="113" t="s">
        <v>223</v>
      </c>
    </row>
    <row r="40" spans="1:1" x14ac:dyDescent="0.2">
      <c r="A40" s="113" t="s">
        <v>224</v>
      </c>
    </row>
    <row r="41" spans="1:1" x14ac:dyDescent="0.2">
      <c r="A41" s="113" t="s">
        <v>225</v>
      </c>
    </row>
    <row r="42" spans="1:1" x14ac:dyDescent="0.2">
      <c r="A42" s="113" t="s">
        <v>226</v>
      </c>
    </row>
    <row r="43" spans="1:1" x14ac:dyDescent="0.2">
      <c r="A43" s="113" t="s">
        <v>227</v>
      </c>
    </row>
    <row r="44" spans="1:1" x14ac:dyDescent="0.2">
      <c r="A44" s="113" t="s">
        <v>228</v>
      </c>
    </row>
    <row r="45" spans="1:1" x14ac:dyDescent="0.2">
      <c r="A45" s="113" t="s">
        <v>229</v>
      </c>
    </row>
    <row r="46" spans="1:1" x14ac:dyDescent="0.2">
      <c r="A46" s="113" t="s">
        <v>230</v>
      </c>
    </row>
    <row r="47" spans="1:1" x14ac:dyDescent="0.2">
      <c r="A47" s="113" t="s">
        <v>231</v>
      </c>
    </row>
    <row r="48" spans="1:1" x14ac:dyDescent="0.2">
      <c r="A48" s="113" t="s">
        <v>209</v>
      </c>
    </row>
    <row r="49" spans="1:1" x14ac:dyDescent="0.2">
      <c r="A49" s="113" t="s">
        <v>232</v>
      </c>
    </row>
    <row r="50" spans="1:1" x14ac:dyDescent="0.2">
      <c r="A50" s="113" t="s">
        <v>233</v>
      </c>
    </row>
    <row r="51" spans="1:1" x14ac:dyDescent="0.2">
      <c r="A51" s="113" t="s">
        <v>234</v>
      </c>
    </row>
    <row r="52" spans="1:1" x14ac:dyDescent="0.2">
      <c r="A52" s="113" t="s">
        <v>235</v>
      </c>
    </row>
    <row r="53" spans="1:1" x14ac:dyDescent="0.2">
      <c r="A53" s="113" t="s">
        <v>236</v>
      </c>
    </row>
    <row r="54" spans="1:1" x14ac:dyDescent="0.2">
      <c r="A54" s="113" t="s">
        <v>237</v>
      </c>
    </row>
    <row r="55" spans="1:1" x14ac:dyDescent="0.2">
      <c r="A55" s="113" t="s">
        <v>238</v>
      </c>
    </row>
    <row r="56" spans="1:1" x14ac:dyDescent="0.2">
      <c r="A56" s="113" t="s">
        <v>239</v>
      </c>
    </row>
    <row r="57" spans="1:1" x14ac:dyDescent="0.2">
      <c r="A57" s="113" t="s">
        <v>240</v>
      </c>
    </row>
    <row r="58" spans="1:1" x14ac:dyDescent="0.2">
      <c r="A58" s="113" t="s">
        <v>241</v>
      </c>
    </row>
    <row r="59" spans="1:1" x14ac:dyDescent="0.2">
      <c r="A59" s="113" t="s">
        <v>242</v>
      </c>
    </row>
    <row r="60" spans="1:1" x14ac:dyDescent="0.2">
      <c r="A60" s="113" t="s">
        <v>243</v>
      </c>
    </row>
    <row r="61" spans="1:1" x14ac:dyDescent="0.2">
      <c r="A61" s="113" t="s">
        <v>244</v>
      </c>
    </row>
    <row r="62" spans="1:1" x14ac:dyDescent="0.2">
      <c r="A62" s="113" t="s">
        <v>245</v>
      </c>
    </row>
    <row r="63" spans="1:1" x14ac:dyDescent="0.2">
      <c r="A63" s="113" t="s">
        <v>246</v>
      </c>
    </row>
    <row r="64" spans="1:1" x14ac:dyDescent="0.2">
      <c r="A64" s="113" t="s">
        <v>247</v>
      </c>
    </row>
    <row r="65" spans="1:1" x14ac:dyDescent="0.2">
      <c r="A65" s="113" t="s">
        <v>248</v>
      </c>
    </row>
    <row r="66" spans="1:1" x14ac:dyDescent="0.2">
      <c r="A66" s="113" t="s">
        <v>249</v>
      </c>
    </row>
    <row r="67" spans="1:1" x14ac:dyDescent="0.2">
      <c r="A67" s="113" t="s">
        <v>250</v>
      </c>
    </row>
    <row r="68" spans="1:1" x14ac:dyDescent="0.2">
      <c r="A68" s="113" t="s">
        <v>251</v>
      </c>
    </row>
    <row r="69" spans="1:1" x14ac:dyDescent="0.2">
      <c r="A69" s="113" t="s">
        <v>252</v>
      </c>
    </row>
    <row r="70" spans="1:1" x14ac:dyDescent="0.2">
      <c r="A70" s="113" t="s">
        <v>253</v>
      </c>
    </row>
    <row r="71" spans="1:1" x14ac:dyDescent="0.2">
      <c r="A71" s="113" t="s">
        <v>254</v>
      </c>
    </row>
    <row r="72" spans="1:1" x14ac:dyDescent="0.2">
      <c r="A72" s="113" t="s">
        <v>255</v>
      </c>
    </row>
    <row r="73" spans="1:1" x14ac:dyDescent="0.2">
      <c r="A73" s="113" t="s">
        <v>256</v>
      </c>
    </row>
    <row r="74" spans="1:1" x14ac:dyDescent="0.2">
      <c r="A74" s="113" t="s">
        <v>257</v>
      </c>
    </row>
    <row r="75" spans="1:1" x14ac:dyDescent="0.2">
      <c r="A75" s="113" t="s">
        <v>258</v>
      </c>
    </row>
    <row r="76" spans="1:1" x14ac:dyDescent="0.2">
      <c r="A76" s="113" t="s">
        <v>259</v>
      </c>
    </row>
    <row r="77" spans="1:1" x14ac:dyDescent="0.2">
      <c r="A77" s="113" t="s">
        <v>260</v>
      </c>
    </row>
    <row r="78" spans="1:1" x14ac:dyDescent="0.2">
      <c r="A78" s="113" t="s">
        <v>261</v>
      </c>
    </row>
    <row r="79" spans="1:1" x14ac:dyDescent="0.2">
      <c r="A79" s="113" t="s">
        <v>262</v>
      </c>
    </row>
    <row r="80" spans="1:1" x14ac:dyDescent="0.2">
      <c r="A80" s="113" t="s">
        <v>242</v>
      </c>
    </row>
    <row r="81" spans="1:1" x14ac:dyDescent="0.2">
      <c r="A81" s="113" t="s">
        <v>263</v>
      </c>
    </row>
    <row r="82" spans="1:1" x14ac:dyDescent="0.2">
      <c r="A82" s="113" t="s">
        <v>264</v>
      </c>
    </row>
    <row r="83" spans="1:1" x14ac:dyDescent="0.2">
      <c r="A83" s="113" t="s">
        <v>265</v>
      </c>
    </row>
    <row r="84" spans="1:1" x14ac:dyDescent="0.2">
      <c r="A84" s="113" t="s">
        <v>266</v>
      </c>
    </row>
    <row r="85" spans="1:1" x14ac:dyDescent="0.2">
      <c r="A85" s="113" t="s">
        <v>267</v>
      </c>
    </row>
    <row r="86" spans="1:1" x14ac:dyDescent="0.2">
      <c r="A86" s="113" t="s">
        <v>268</v>
      </c>
    </row>
    <row r="87" spans="1:1" x14ac:dyDescent="0.2">
      <c r="A87" s="113" t="s">
        <v>269</v>
      </c>
    </row>
    <row r="88" spans="1:1" x14ac:dyDescent="0.2">
      <c r="A88" s="113" t="s">
        <v>270</v>
      </c>
    </row>
    <row r="89" spans="1:1" x14ac:dyDescent="0.2">
      <c r="A89" s="113" t="s">
        <v>271</v>
      </c>
    </row>
    <row r="90" spans="1:1" x14ac:dyDescent="0.2">
      <c r="A90" s="113" t="s">
        <v>272</v>
      </c>
    </row>
    <row r="91" spans="1:1" x14ac:dyDescent="0.2">
      <c r="A91" s="113" t="s">
        <v>273</v>
      </c>
    </row>
    <row r="92" spans="1:1" x14ac:dyDescent="0.2">
      <c r="A92" s="113" t="s">
        <v>274</v>
      </c>
    </row>
    <row r="93" spans="1:1" x14ac:dyDescent="0.2">
      <c r="A93" s="113" t="s">
        <v>275</v>
      </c>
    </row>
    <row r="94" spans="1:1" x14ac:dyDescent="0.2">
      <c r="A94" s="113" t="s">
        <v>276</v>
      </c>
    </row>
    <row r="95" spans="1:1" x14ac:dyDescent="0.2">
      <c r="A95" s="113" t="s">
        <v>277</v>
      </c>
    </row>
    <row r="96" spans="1:1" x14ac:dyDescent="0.2">
      <c r="A96" s="113" t="s">
        <v>278</v>
      </c>
    </row>
    <row r="97" spans="1:1" x14ac:dyDescent="0.2">
      <c r="A97" s="113" t="s">
        <v>279</v>
      </c>
    </row>
    <row r="98" spans="1:1" x14ac:dyDescent="0.2">
      <c r="A98" s="113" t="s">
        <v>280</v>
      </c>
    </row>
    <row r="99" spans="1:1" x14ac:dyDescent="0.2">
      <c r="A99" s="113" t="s">
        <v>281</v>
      </c>
    </row>
    <row r="100" spans="1:1" x14ac:dyDescent="0.2">
      <c r="A100" s="113" t="s">
        <v>282</v>
      </c>
    </row>
    <row r="101" spans="1:1" x14ac:dyDescent="0.2">
      <c r="A101" s="113" t="s">
        <v>283</v>
      </c>
    </row>
    <row r="102" spans="1:1" x14ac:dyDescent="0.2">
      <c r="A102" s="113" t="s">
        <v>284</v>
      </c>
    </row>
    <row r="103" spans="1:1" x14ac:dyDescent="0.2">
      <c r="A103" s="113" t="s">
        <v>285</v>
      </c>
    </row>
    <row r="104" spans="1:1" x14ac:dyDescent="0.2">
      <c r="A104" s="113" t="s">
        <v>286</v>
      </c>
    </row>
    <row r="105" spans="1:1" x14ac:dyDescent="0.2">
      <c r="A105" s="113" t="s">
        <v>287</v>
      </c>
    </row>
    <row r="106" spans="1:1" x14ac:dyDescent="0.2">
      <c r="A106" s="113" t="s">
        <v>288</v>
      </c>
    </row>
    <row r="107" spans="1:1" x14ac:dyDescent="0.2">
      <c r="A107" s="113" t="s">
        <v>289</v>
      </c>
    </row>
    <row r="108" spans="1:1" x14ac:dyDescent="0.2">
      <c r="A108" s="113" t="s">
        <v>290</v>
      </c>
    </row>
    <row r="109" spans="1:1" x14ac:dyDescent="0.2">
      <c r="A109" s="113" t="s">
        <v>291</v>
      </c>
    </row>
    <row r="110" spans="1:1" x14ac:dyDescent="0.2">
      <c r="A110" s="113" t="s">
        <v>292</v>
      </c>
    </row>
    <row r="111" spans="1:1" x14ac:dyDescent="0.2">
      <c r="A111" s="113" t="s">
        <v>293</v>
      </c>
    </row>
    <row r="112" spans="1:1" x14ac:dyDescent="0.2">
      <c r="A112" s="113" t="s">
        <v>294</v>
      </c>
    </row>
    <row r="113" spans="1:1" x14ac:dyDescent="0.2">
      <c r="A113" s="113" t="s">
        <v>295</v>
      </c>
    </row>
    <row r="114" spans="1:1" x14ac:dyDescent="0.2">
      <c r="A114" s="113" t="s">
        <v>296</v>
      </c>
    </row>
    <row r="115" spans="1:1" x14ac:dyDescent="0.2">
      <c r="A115" s="113" t="s">
        <v>297</v>
      </c>
    </row>
    <row r="116" spans="1:1" x14ac:dyDescent="0.2">
      <c r="A116" s="113" t="s">
        <v>298</v>
      </c>
    </row>
    <row r="117" spans="1:1" x14ac:dyDescent="0.2">
      <c r="A117" s="113" t="s">
        <v>299</v>
      </c>
    </row>
    <row r="118" spans="1:1" x14ac:dyDescent="0.2">
      <c r="A118" s="113" t="s">
        <v>197</v>
      </c>
    </row>
    <row r="119" spans="1:1" x14ac:dyDescent="0.2">
      <c r="A119" s="113" t="s">
        <v>300</v>
      </c>
    </row>
    <row r="120" spans="1:1" x14ac:dyDescent="0.2">
      <c r="A120" s="113" t="s">
        <v>301</v>
      </c>
    </row>
    <row r="121" spans="1:1" x14ac:dyDescent="0.2">
      <c r="A121" s="113" t="s">
        <v>302</v>
      </c>
    </row>
    <row r="122" spans="1:1" x14ac:dyDescent="0.2">
      <c r="A122" s="113" t="s">
        <v>303</v>
      </c>
    </row>
    <row r="123" spans="1:1" x14ac:dyDescent="0.2">
      <c r="A123" s="113" t="s">
        <v>304</v>
      </c>
    </row>
    <row r="124" spans="1:1" x14ac:dyDescent="0.2">
      <c r="A124" s="113" t="s">
        <v>305</v>
      </c>
    </row>
    <row r="125" spans="1:1" x14ac:dyDescent="0.2">
      <c r="A125" s="113" t="s">
        <v>306</v>
      </c>
    </row>
    <row r="126" spans="1:1" x14ac:dyDescent="0.2">
      <c r="A126" s="113" t="s">
        <v>307</v>
      </c>
    </row>
    <row r="127" spans="1:1" x14ac:dyDescent="0.2">
      <c r="A127" s="113" t="s">
        <v>308</v>
      </c>
    </row>
    <row r="128" spans="1:1" x14ac:dyDescent="0.2">
      <c r="A128" s="113" t="s">
        <v>309</v>
      </c>
    </row>
    <row r="129" spans="1:1" x14ac:dyDescent="0.2">
      <c r="A129" s="113" t="s">
        <v>310</v>
      </c>
    </row>
    <row r="130" spans="1:1" x14ac:dyDescent="0.2">
      <c r="A130" s="113" t="s">
        <v>311</v>
      </c>
    </row>
    <row r="131" spans="1:1" x14ac:dyDescent="0.2">
      <c r="A131" s="113" t="s">
        <v>312</v>
      </c>
    </row>
    <row r="132" spans="1:1" x14ac:dyDescent="0.2">
      <c r="A132" s="113" t="s">
        <v>313</v>
      </c>
    </row>
    <row r="133" spans="1:1" x14ac:dyDescent="0.2">
      <c r="A133" s="113" t="s">
        <v>314</v>
      </c>
    </row>
    <row r="134" spans="1:1" x14ac:dyDescent="0.2">
      <c r="A134" s="113" t="s">
        <v>315</v>
      </c>
    </row>
    <row r="135" spans="1:1" x14ac:dyDescent="0.2">
      <c r="A135" s="113" t="s">
        <v>316</v>
      </c>
    </row>
    <row r="136" spans="1:1" x14ac:dyDescent="0.2">
      <c r="A136" s="113" t="s">
        <v>317</v>
      </c>
    </row>
    <row r="137" spans="1:1" x14ac:dyDescent="0.2">
      <c r="A137" s="113" t="s">
        <v>318</v>
      </c>
    </row>
    <row r="138" spans="1:1" x14ac:dyDescent="0.2">
      <c r="A138" s="113" t="s">
        <v>319</v>
      </c>
    </row>
    <row r="139" spans="1:1" x14ac:dyDescent="0.2">
      <c r="A139" s="113" t="s">
        <v>320</v>
      </c>
    </row>
    <row r="140" spans="1:1" x14ac:dyDescent="0.2">
      <c r="A140" s="113" t="s">
        <v>321</v>
      </c>
    </row>
    <row r="141" spans="1:1" x14ac:dyDescent="0.2">
      <c r="A141" s="113" t="s">
        <v>322</v>
      </c>
    </row>
    <row r="142" spans="1:1" x14ac:dyDescent="0.2">
      <c r="A142" s="113" t="s">
        <v>323</v>
      </c>
    </row>
    <row r="143" spans="1:1" x14ac:dyDescent="0.2">
      <c r="A143" s="113" t="s">
        <v>324</v>
      </c>
    </row>
    <row r="144" spans="1:1" x14ac:dyDescent="0.2">
      <c r="A144" s="113" t="s">
        <v>325</v>
      </c>
    </row>
    <row r="145" spans="1:1" x14ac:dyDescent="0.2">
      <c r="A145" s="113" t="s">
        <v>326</v>
      </c>
    </row>
    <row r="146" spans="1:1" x14ac:dyDescent="0.2">
      <c r="A146" s="113" t="s">
        <v>327</v>
      </c>
    </row>
    <row r="147" spans="1:1" x14ac:dyDescent="0.2">
      <c r="A147" s="113" t="s">
        <v>328</v>
      </c>
    </row>
    <row r="148" spans="1:1" x14ac:dyDescent="0.2">
      <c r="A148" s="113" t="s">
        <v>329</v>
      </c>
    </row>
    <row r="149" spans="1:1" x14ac:dyDescent="0.2">
      <c r="A149" s="113" t="s">
        <v>330</v>
      </c>
    </row>
    <row r="150" spans="1:1" x14ac:dyDescent="0.2">
      <c r="A150" s="113" t="s">
        <v>331</v>
      </c>
    </row>
    <row r="151" spans="1:1" x14ac:dyDescent="0.2">
      <c r="A151" s="113" t="s">
        <v>288</v>
      </c>
    </row>
    <row r="152" spans="1:1" x14ac:dyDescent="0.2">
      <c r="A152" s="113" t="s">
        <v>332</v>
      </c>
    </row>
    <row r="153" spans="1:1" x14ac:dyDescent="0.2">
      <c r="A153" s="113" t="s">
        <v>333</v>
      </c>
    </row>
    <row r="154" spans="1:1" x14ac:dyDescent="0.2">
      <c r="A154" s="113" t="s">
        <v>334</v>
      </c>
    </row>
    <row r="155" spans="1:1" x14ac:dyDescent="0.2">
      <c r="A155" s="113" t="s">
        <v>335</v>
      </c>
    </row>
    <row r="156" spans="1:1" x14ac:dyDescent="0.2">
      <c r="A156" s="113" t="s">
        <v>336</v>
      </c>
    </row>
    <row r="157" spans="1:1" x14ac:dyDescent="0.2">
      <c r="A157" s="113" t="s">
        <v>337</v>
      </c>
    </row>
    <row r="158" spans="1:1" x14ac:dyDescent="0.2">
      <c r="A158" s="113" t="s">
        <v>338</v>
      </c>
    </row>
    <row r="159" spans="1:1" x14ac:dyDescent="0.2">
      <c r="A159" s="113" t="s">
        <v>339</v>
      </c>
    </row>
    <row r="160" spans="1:1" x14ac:dyDescent="0.2">
      <c r="A160" s="113" t="s">
        <v>340</v>
      </c>
    </row>
    <row r="161" spans="1:1" x14ac:dyDescent="0.2">
      <c r="A161" s="113" t="s">
        <v>341</v>
      </c>
    </row>
    <row r="162" spans="1:1" x14ac:dyDescent="0.2">
      <c r="A162" s="113" t="s">
        <v>342</v>
      </c>
    </row>
    <row r="163" spans="1:1" x14ac:dyDescent="0.2">
      <c r="A163" s="113" t="s">
        <v>343</v>
      </c>
    </row>
    <row r="164" spans="1:1" x14ac:dyDescent="0.2">
      <c r="A164" s="113" t="s">
        <v>344</v>
      </c>
    </row>
    <row r="165" spans="1:1" x14ac:dyDescent="0.2">
      <c r="A165" s="113" t="s">
        <v>345</v>
      </c>
    </row>
    <row r="166" spans="1:1" x14ac:dyDescent="0.2">
      <c r="A166" s="113" t="s">
        <v>346</v>
      </c>
    </row>
    <row r="167" spans="1:1" x14ac:dyDescent="0.2">
      <c r="A167" s="113" t="s">
        <v>347</v>
      </c>
    </row>
    <row r="168" spans="1:1" x14ac:dyDescent="0.2">
      <c r="A168" s="113" t="s">
        <v>348</v>
      </c>
    </row>
    <row r="169" spans="1:1" x14ac:dyDescent="0.2">
      <c r="A169" s="113" t="s">
        <v>349</v>
      </c>
    </row>
    <row r="170" spans="1:1" x14ac:dyDescent="0.2">
      <c r="A170" s="113" t="s">
        <v>350</v>
      </c>
    </row>
    <row r="171" spans="1:1" x14ac:dyDescent="0.2">
      <c r="A171" s="113" t="s">
        <v>351</v>
      </c>
    </row>
    <row r="172" spans="1:1" x14ac:dyDescent="0.2">
      <c r="A172" s="113" t="s">
        <v>352</v>
      </c>
    </row>
    <row r="173" spans="1:1" x14ac:dyDescent="0.2">
      <c r="A173" s="113" t="s">
        <v>305</v>
      </c>
    </row>
    <row r="174" spans="1:1" x14ac:dyDescent="0.2">
      <c r="A174" s="113" t="s">
        <v>353</v>
      </c>
    </row>
    <row r="175" spans="1:1" x14ac:dyDescent="0.2">
      <c r="A175" s="113" t="s">
        <v>354</v>
      </c>
    </row>
    <row r="176" spans="1:1" x14ac:dyDescent="0.2">
      <c r="A176" s="113" t="s">
        <v>355</v>
      </c>
    </row>
    <row r="177" spans="1:1" x14ac:dyDescent="0.2">
      <c r="A177" s="113" t="s">
        <v>356</v>
      </c>
    </row>
    <row r="178" spans="1:1" x14ac:dyDescent="0.2">
      <c r="A178" s="113" t="s">
        <v>357</v>
      </c>
    </row>
    <row r="179" spans="1:1" x14ac:dyDescent="0.2">
      <c r="A179" s="113" t="s">
        <v>358</v>
      </c>
    </row>
    <row r="180" spans="1:1" x14ac:dyDescent="0.2">
      <c r="A180" s="113" t="s">
        <v>359</v>
      </c>
    </row>
    <row r="181" spans="1:1" x14ac:dyDescent="0.2">
      <c r="A181" s="113" t="s">
        <v>360</v>
      </c>
    </row>
    <row r="182" spans="1:1" x14ac:dyDescent="0.2">
      <c r="A182" s="113" t="s">
        <v>361</v>
      </c>
    </row>
    <row r="183" spans="1:1" x14ac:dyDescent="0.2">
      <c r="A183" s="113" t="s">
        <v>362</v>
      </c>
    </row>
    <row r="184" spans="1:1" x14ac:dyDescent="0.2">
      <c r="A184" s="113" t="s">
        <v>363</v>
      </c>
    </row>
    <row r="185" spans="1:1" x14ac:dyDescent="0.2">
      <c r="A185" s="113" t="s">
        <v>364</v>
      </c>
    </row>
    <row r="186" spans="1:1" x14ac:dyDescent="0.2">
      <c r="A186" s="113" t="s">
        <v>279</v>
      </c>
    </row>
    <row r="187" spans="1:1" x14ac:dyDescent="0.2">
      <c r="A187" s="113" t="s">
        <v>365</v>
      </c>
    </row>
    <row r="188" spans="1:1" x14ac:dyDescent="0.2">
      <c r="A188" s="113" t="s">
        <v>366</v>
      </c>
    </row>
    <row r="189" spans="1:1" x14ac:dyDescent="0.2">
      <c r="A189" s="113" t="s">
        <v>367</v>
      </c>
    </row>
    <row r="190" spans="1:1" x14ac:dyDescent="0.2">
      <c r="A190" s="113" t="s">
        <v>368</v>
      </c>
    </row>
    <row r="191" spans="1:1" x14ac:dyDescent="0.2">
      <c r="A191" s="113" t="s">
        <v>369</v>
      </c>
    </row>
    <row r="192" spans="1:1" x14ac:dyDescent="0.2">
      <c r="A192" s="113" t="s">
        <v>370</v>
      </c>
    </row>
    <row r="193" spans="1:1" x14ac:dyDescent="0.2">
      <c r="A193" s="113" t="s">
        <v>371</v>
      </c>
    </row>
    <row r="194" spans="1:1" x14ac:dyDescent="0.2">
      <c r="A194" s="113" t="s">
        <v>372</v>
      </c>
    </row>
    <row r="195" spans="1:1" x14ac:dyDescent="0.2">
      <c r="A195" s="113" t="s">
        <v>373</v>
      </c>
    </row>
    <row r="196" spans="1:1" x14ac:dyDescent="0.2">
      <c r="A196" s="113" t="s">
        <v>374</v>
      </c>
    </row>
    <row r="197" spans="1:1" x14ac:dyDescent="0.2">
      <c r="A197" s="113" t="s">
        <v>375</v>
      </c>
    </row>
    <row r="198" spans="1:1" x14ac:dyDescent="0.2">
      <c r="A198" s="113" t="s">
        <v>376</v>
      </c>
    </row>
    <row r="199" spans="1:1" x14ac:dyDescent="0.2">
      <c r="A199" s="113" t="s">
        <v>377</v>
      </c>
    </row>
    <row r="200" spans="1:1" x14ac:dyDescent="0.2">
      <c r="A200" s="113" t="s">
        <v>378</v>
      </c>
    </row>
    <row r="201" spans="1:1" x14ac:dyDescent="0.2">
      <c r="A201" s="113" t="s">
        <v>379</v>
      </c>
    </row>
    <row r="202" spans="1:1" x14ac:dyDescent="0.2">
      <c r="A202" s="113" t="s">
        <v>380</v>
      </c>
    </row>
    <row r="203" spans="1:1" x14ac:dyDescent="0.2">
      <c r="A203" s="113" t="s">
        <v>381</v>
      </c>
    </row>
    <row r="204" spans="1:1" x14ac:dyDescent="0.2">
      <c r="A204" s="113" t="s">
        <v>382</v>
      </c>
    </row>
    <row r="205" spans="1:1" x14ac:dyDescent="0.2">
      <c r="A205" s="113" t="s">
        <v>383</v>
      </c>
    </row>
    <row r="206" spans="1:1" x14ac:dyDescent="0.2">
      <c r="A206" s="113" t="s">
        <v>384</v>
      </c>
    </row>
    <row r="207" spans="1:1" x14ac:dyDescent="0.2">
      <c r="A207" s="113" t="s">
        <v>385</v>
      </c>
    </row>
    <row r="208" spans="1:1" x14ac:dyDescent="0.2">
      <c r="A208" s="113" t="s">
        <v>386</v>
      </c>
    </row>
    <row r="209" spans="1:1" x14ac:dyDescent="0.2">
      <c r="A209" s="113" t="s">
        <v>387</v>
      </c>
    </row>
    <row r="210" spans="1:1" x14ac:dyDescent="0.2">
      <c r="A210" s="113" t="s">
        <v>388</v>
      </c>
    </row>
    <row r="211" spans="1:1" x14ac:dyDescent="0.2">
      <c r="A211" s="113" t="s">
        <v>389</v>
      </c>
    </row>
    <row r="212" spans="1:1" x14ac:dyDescent="0.2">
      <c r="A212" s="113" t="s">
        <v>390</v>
      </c>
    </row>
    <row r="213" spans="1:1" x14ac:dyDescent="0.2">
      <c r="A213" s="113" t="s">
        <v>391</v>
      </c>
    </row>
    <row r="214" spans="1:1" x14ac:dyDescent="0.2">
      <c r="A214" s="113" t="s">
        <v>392</v>
      </c>
    </row>
    <row r="215" spans="1:1" x14ac:dyDescent="0.2">
      <c r="A215" s="113" t="s">
        <v>393</v>
      </c>
    </row>
    <row r="216" spans="1:1" x14ac:dyDescent="0.2">
      <c r="A216" s="113" t="s">
        <v>394</v>
      </c>
    </row>
    <row r="217" spans="1:1" x14ac:dyDescent="0.2">
      <c r="A217" s="113" t="s">
        <v>395</v>
      </c>
    </row>
    <row r="218" spans="1:1" x14ac:dyDescent="0.2">
      <c r="A218" s="113" t="s">
        <v>396</v>
      </c>
    </row>
    <row r="219" spans="1:1" x14ac:dyDescent="0.2">
      <c r="A219" s="113" t="s">
        <v>397</v>
      </c>
    </row>
    <row r="220" spans="1:1" x14ac:dyDescent="0.2">
      <c r="A220" s="113" t="s">
        <v>398</v>
      </c>
    </row>
    <row r="221" spans="1:1" x14ac:dyDescent="0.2">
      <c r="A221" s="113" t="s">
        <v>399</v>
      </c>
    </row>
    <row r="222" spans="1:1" x14ac:dyDescent="0.2">
      <c r="A222" s="113" t="s">
        <v>400</v>
      </c>
    </row>
    <row r="223" spans="1:1" x14ac:dyDescent="0.2">
      <c r="A223" s="113" t="s">
        <v>401</v>
      </c>
    </row>
    <row r="224" spans="1:1" x14ac:dyDescent="0.2">
      <c r="A224" s="113" t="s">
        <v>402</v>
      </c>
    </row>
    <row r="225" spans="1:1" x14ac:dyDescent="0.2">
      <c r="A225" s="113" t="s">
        <v>403</v>
      </c>
    </row>
    <row r="226" spans="1:1" x14ac:dyDescent="0.2">
      <c r="A226" s="113" t="s">
        <v>404</v>
      </c>
    </row>
    <row r="227" spans="1:1" x14ac:dyDescent="0.2">
      <c r="A227" s="113" t="s">
        <v>405</v>
      </c>
    </row>
    <row r="228" spans="1:1" x14ac:dyDescent="0.2">
      <c r="A228" s="113" t="s">
        <v>406</v>
      </c>
    </row>
    <row r="229" spans="1:1" x14ac:dyDescent="0.2">
      <c r="A229" s="113" t="s">
        <v>407</v>
      </c>
    </row>
    <row r="230" spans="1:1" x14ac:dyDescent="0.2">
      <c r="A230" s="113" t="s">
        <v>408</v>
      </c>
    </row>
    <row r="231" spans="1:1" x14ac:dyDescent="0.2">
      <c r="A231" s="113" t="s">
        <v>409</v>
      </c>
    </row>
    <row r="232" spans="1:1" x14ac:dyDescent="0.2">
      <c r="A232" s="113" t="s">
        <v>410</v>
      </c>
    </row>
    <row r="233" spans="1:1" x14ac:dyDescent="0.2">
      <c r="A233" s="113" t="s">
        <v>411</v>
      </c>
    </row>
    <row r="234" spans="1:1" x14ac:dyDescent="0.2">
      <c r="A234" s="113" t="s">
        <v>412</v>
      </c>
    </row>
    <row r="235" spans="1:1" x14ac:dyDescent="0.2">
      <c r="A235" s="113" t="s">
        <v>413</v>
      </c>
    </row>
    <row r="236" spans="1:1" x14ac:dyDescent="0.2">
      <c r="A236" s="113" t="s">
        <v>414</v>
      </c>
    </row>
    <row r="237" spans="1:1" x14ac:dyDescent="0.2">
      <c r="A237" s="113" t="s">
        <v>415</v>
      </c>
    </row>
    <row r="238" spans="1:1" x14ac:dyDescent="0.2">
      <c r="A238" s="113" t="s">
        <v>416</v>
      </c>
    </row>
    <row r="239" spans="1:1" x14ac:dyDescent="0.2">
      <c r="A239" s="113" t="s">
        <v>417</v>
      </c>
    </row>
    <row r="240" spans="1:1" x14ac:dyDescent="0.2">
      <c r="A240" s="113" t="s">
        <v>418</v>
      </c>
    </row>
    <row r="241" spans="1:1" x14ac:dyDescent="0.2">
      <c r="A241" s="113" t="s">
        <v>419</v>
      </c>
    </row>
    <row r="242" spans="1:1" x14ac:dyDescent="0.2">
      <c r="A242" s="113" t="s">
        <v>420</v>
      </c>
    </row>
    <row r="243" spans="1:1" x14ac:dyDescent="0.2">
      <c r="A243" s="113" t="s">
        <v>421</v>
      </c>
    </row>
    <row r="244" spans="1:1" x14ac:dyDescent="0.2">
      <c r="A244" s="113" t="s">
        <v>422</v>
      </c>
    </row>
    <row r="245" spans="1:1" x14ac:dyDescent="0.2">
      <c r="A245" s="113" t="s">
        <v>423</v>
      </c>
    </row>
    <row r="246" spans="1:1" x14ac:dyDescent="0.2">
      <c r="A246" s="113" t="s">
        <v>424</v>
      </c>
    </row>
    <row r="247" spans="1:1" x14ac:dyDescent="0.2">
      <c r="A247" s="113" t="s">
        <v>425</v>
      </c>
    </row>
    <row r="248" spans="1:1" x14ac:dyDescent="0.2">
      <c r="A248" s="113" t="s">
        <v>426</v>
      </c>
    </row>
    <row r="249" spans="1:1" x14ac:dyDescent="0.2">
      <c r="A249" s="113" t="s">
        <v>427</v>
      </c>
    </row>
    <row r="250" spans="1:1" x14ac:dyDescent="0.2">
      <c r="A250" s="113" t="s">
        <v>428</v>
      </c>
    </row>
    <row r="251" spans="1:1" x14ac:dyDescent="0.2">
      <c r="A251" s="113" t="s">
        <v>429</v>
      </c>
    </row>
    <row r="252" spans="1:1" x14ac:dyDescent="0.2">
      <c r="A252" s="113" t="s">
        <v>430</v>
      </c>
    </row>
    <row r="253" spans="1:1" x14ac:dyDescent="0.2">
      <c r="A253" s="113" t="s">
        <v>431</v>
      </c>
    </row>
    <row r="254" spans="1:1" x14ac:dyDescent="0.2">
      <c r="A254" s="113" t="s">
        <v>432</v>
      </c>
    </row>
    <row r="255" spans="1:1" x14ac:dyDescent="0.2">
      <c r="A255" s="113" t="s">
        <v>433</v>
      </c>
    </row>
    <row r="256" spans="1:1" x14ac:dyDescent="0.2">
      <c r="A256" s="113" t="s">
        <v>434</v>
      </c>
    </row>
    <row r="257" spans="1:1" x14ac:dyDescent="0.2">
      <c r="A257" s="113" t="s">
        <v>435</v>
      </c>
    </row>
    <row r="258" spans="1:1" x14ac:dyDescent="0.2">
      <c r="A258" s="113" t="s">
        <v>436</v>
      </c>
    </row>
    <row r="259" spans="1:1" x14ac:dyDescent="0.2">
      <c r="A259" s="113" t="s">
        <v>437</v>
      </c>
    </row>
    <row r="260" spans="1:1" x14ac:dyDescent="0.2">
      <c r="A260" s="113" t="s">
        <v>438</v>
      </c>
    </row>
    <row r="261" spans="1:1" x14ac:dyDescent="0.2">
      <c r="A261" s="113" t="s">
        <v>439</v>
      </c>
    </row>
    <row r="262" spans="1:1" x14ac:dyDescent="0.2">
      <c r="A262" s="113" t="s">
        <v>440</v>
      </c>
    </row>
    <row r="263" spans="1:1" x14ac:dyDescent="0.2">
      <c r="A263" s="113" t="s">
        <v>441</v>
      </c>
    </row>
    <row r="264" spans="1:1" x14ac:dyDescent="0.2">
      <c r="A264" s="113" t="s">
        <v>442</v>
      </c>
    </row>
    <row r="265" spans="1:1" x14ac:dyDescent="0.2">
      <c r="A265" s="113" t="s">
        <v>443</v>
      </c>
    </row>
    <row r="266" spans="1:1" x14ac:dyDescent="0.2">
      <c r="A266" s="113" t="s">
        <v>444</v>
      </c>
    </row>
    <row r="267" spans="1:1" x14ac:dyDescent="0.2">
      <c r="A267" s="113" t="s">
        <v>445</v>
      </c>
    </row>
    <row r="268" spans="1:1" x14ac:dyDescent="0.2">
      <c r="A268" s="113" t="s">
        <v>446</v>
      </c>
    </row>
    <row r="269" spans="1:1" x14ac:dyDescent="0.2">
      <c r="A269" s="113" t="s">
        <v>447</v>
      </c>
    </row>
    <row r="270" spans="1:1" x14ac:dyDescent="0.2">
      <c r="A270" s="113" t="s">
        <v>448</v>
      </c>
    </row>
    <row r="271" spans="1:1" x14ac:dyDescent="0.2">
      <c r="A271" s="113" t="s">
        <v>449</v>
      </c>
    </row>
    <row r="272" spans="1:1" x14ac:dyDescent="0.2">
      <c r="A272" s="113" t="s">
        <v>450</v>
      </c>
    </row>
    <row r="273" spans="1:1" x14ac:dyDescent="0.2">
      <c r="A273" s="113" t="s">
        <v>451</v>
      </c>
    </row>
    <row r="274" spans="1:1" x14ac:dyDescent="0.2">
      <c r="A274" s="113" t="s">
        <v>452</v>
      </c>
    </row>
    <row r="275" spans="1:1" x14ac:dyDescent="0.2">
      <c r="A275" s="113" t="s">
        <v>453</v>
      </c>
    </row>
    <row r="276" spans="1:1" x14ac:dyDescent="0.2">
      <c r="A276" s="113" t="s">
        <v>454</v>
      </c>
    </row>
    <row r="277" spans="1:1" x14ac:dyDescent="0.2">
      <c r="A277" s="113" t="s">
        <v>455</v>
      </c>
    </row>
    <row r="278" spans="1:1" x14ac:dyDescent="0.2">
      <c r="A278" s="113" t="s">
        <v>456</v>
      </c>
    </row>
    <row r="279" spans="1:1" x14ac:dyDescent="0.2">
      <c r="A279" s="113" t="s">
        <v>457</v>
      </c>
    </row>
    <row r="280" spans="1:1" x14ac:dyDescent="0.2">
      <c r="A280" s="113" t="s">
        <v>458</v>
      </c>
    </row>
    <row r="281" spans="1:1" x14ac:dyDescent="0.2">
      <c r="A281" s="113" t="s">
        <v>459</v>
      </c>
    </row>
    <row r="282" spans="1:1" x14ac:dyDescent="0.2">
      <c r="A282" s="113" t="s">
        <v>460</v>
      </c>
    </row>
    <row r="283" spans="1:1" x14ac:dyDescent="0.2">
      <c r="A283" s="113" t="s">
        <v>461</v>
      </c>
    </row>
    <row r="284" spans="1:1" x14ac:dyDescent="0.2">
      <c r="A284" s="113" t="s">
        <v>462</v>
      </c>
    </row>
    <row r="285" spans="1:1" x14ac:dyDescent="0.2">
      <c r="A285" s="113" t="s">
        <v>463</v>
      </c>
    </row>
    <row r="286" spans="1:1" x14ac:dyDescent="0.2">
      <c r="A286" s="113" t="s">
        <v>464</v>
      </c>
    </row>
    <row r="287" spans="1:1" x14ac:dyDescent="0.2">
      <c r="A287" s="113" t="s">
        <v>465</v>
      </c>
    </row>
    <row r="288" spans="1:1" x14ac:dyDescent="0.2">
      <c r="A288" s="113" t="s">
        <v>466</v>
      </c>
    </row>
    <row r="289" spans="1:1" x14ac:dyDescent="0.2">
      <c r="A289" s="113" t="s">
        <v>467</v>
      </c>
    </row>
    <row r="290" spans="1:1" x14ac:dyDescent="0.2">
      <c r="A290" s="113" t="s">
        <v>468</v>
      </c>
    </row>
    <row r="291" spans="1:1" x14ac:dyDescent="0.2">
      <c r="A291" s="113" t="s">
        <v>469</v>
      </c>
    </row>
    <row r="292" spans="1:1" x14ac:dyDescent="0.2">
      <c r="A292" s="113" t="s">
        <v>470</v>
      </c>
    </row>
    <row r="293" spans="1:1" x14ac:dyDescent="0.2">
      <c r="A293" s="113" t="s">
        <v>471</v>
      </c>
    </row>
    <row r="294" spans="1:1" x14ac:dyDescent="0.2">
      <c r="A294" s="113" t="s">
        <v>472</v>
      </c>
    </row>
    <row r="295" spans="1:1" x14ac:dyDescent="0.2">
      <c r="A295" s="113" t="s">
        <v>473</v>
      </c>
    </row>
    <row r="296" spans="1:1" x14ac:dyDescent="0.2">
      <c r="A296" s="113" t="s">
        <v>474</v>
      </c>
    </row>
    <row r="297" spans="1:1" x14ac:dyDescent="0.2">
      <c r="A297" s="113" t="s">
        <v>475</v>
      </c>
    </row>
    <row r="298" spans="1:1" x14ac:dyDescent="0.2">
      <c r="A298" s="113" t="s">
        <v>476</v>
      </c>
    </row>
    <row r="299" spans="1:1" x14ac:dyDescent="0.2">
      <c r="A299" s="113" t="s">
        <v>477</v>
      </c>
    </row>
    <row r="300" spans="1:1" x14ac:dyDescent="0.2">
      <c r="A300" s="113" t="s">
        <v>478</v>
      </c>
    </row>
    <row r="301" spans="1:1" x14ac:dyDescent="0.2">
      <c r="A301" s="113" t="s">
        <v>479</v>
      </c>
    </row>
    <row r="302" spans="1:1" x14ac:dyDescent="0.2">
      <c r="A302" s="113" t="s">
        <v>480</v>
      </c>
    </row>
    <row r="303" spans="1:1" x14ac:dyDescent="0.2">
      <c r="A303" s="113" t="s">
        <v>481</v>
      </c>
    </row>
    <row r="304" spans="1:1" x14ac:dyDescent="0.2">
      <c r="A304" s="113" t="s">
        <v>482</v>
      </c>
    </row>
    <row r="305" spans="1:1" x14ac:dyDescent="0.2">
      <c r="A305" s="113" t="s">
        <v>483</v>
      </c>
    </row>
    <row r="306" spans="1:1" x14ac:dyDescent="0.2">
      <c r="A306" s="113" t="s">
        <v>484</v>
      </c>
    </row>
    <row r="307" spans="1:1" x14ac:dyDescent="0.2">
      <c r="A307" s="113" t="s">
        <v>485</v>
      </c>
    </row>
    <row r="308" spans="1:1" x14ac:dyDescent="0.2">
      <c r="A308" s="113" t="s">
        <v>486</v>
      </c>
    </row>
    <row r="309" spans="1:1" x14ac:dyDescent="0.2">
      <c r="A309" s="113" t="s">
        <v>487</v>
      </c>
    </row>
    <row r="310" spans="1:1" x14ac:dyDescent="0.2">
      <c r="A310" s="113" t="s">
        <v>488</v>
      </c>
    </row>
    <row r="311" spans="1:1" x14ac:dyDescent="0.2">
      <c r="A311" s="113" t="s">
        <v>489</v>
      </c>
    </row>
    <row r="312" spans="1:1" x14ac:dyDescent="0.2">
      <c r="A312" s="113" t="s">
        <v>490</v>
      </c>
    </row>
    <row r="313" spans="1:1" x14ac:dyDescent="0.2">
      <c r="A313" s="113" t="s">
        <v>491</v>
      </c>
    </row>
    <row r="314" spans="1:1" x14ac:dyDescent="0.2">
      <c r="A314" s="113" t="s">
        <v>492</v>
      </c>
    </row>
    <row r="315" spans="1:1" x14ac:dyDescent="0.2">
      <c r="A315" s="113" t="s">
        <v>493</v>
      </c>
    </row>
    <row r="316" spans="1:1" x14ac:dyDescent="0.2">
      <c r="A316" s="113" t="s">
        <v>494</v>
      </c>
    </row>
    <row r="317" spans="1:1" x14ac:dyDescent="0.2">
      <c r="A317" s="113" t="s">
        <v>495</v>
      </c>
    </row>
    <row r="318" spans="1:1" x14ac:dyDescent="0.2">
      <c r="A318" s="113" t="s">
        <v>496</v>
      </c>
    </row>
    <row r="319" spans="1:1" x14ac:dyDescent="0.2">
      <c r="A319" s="113" t="s">
        <v>497</v>
      </c>
    </row>
    <row r="320" spans="1:1" x14ac:dyDescent="0.2">
      <c r="A320" s="113" t="s">
        <v>498</v>
      </c>
    </row>
    <row r="321" spans="1:1" x14ac:dyDescent="0.2">
      <c r="A321" s="113" t="s">
        <v>499</v>
      </c>
    </row>
    <row r="322" spans="1:1" x14ac:dyDescent="0.2">
      <c r="A322" s="113" t="s">
        <v>500</v>
      </c>
    </row>
    <row r="323" spans="1:1" x14ac:dyDescent="0.2">
      <c r="A323" s="113" t="s">
        <v>501</v>
      </c>
    </row>
    <row r="324" spans="1:1" x14ac:dyDescent="0.2">
      <c r="A324" s="113" t="s">
        <v>502</v>
      </c>
    </row>
    <row r="325" spans="1:1" x14ac:dyDescent="0.2">
      <c r="A325" s="113" t="s">
        <v>503</v>
      </c>
    </row>
    <row r="326" spans="1:1" x14ac:dyDescent="0.2">
      <c r="A326" s="113" t="s">
        <v>504</v>
      </c>
    </row>
    <row r="327" spans="1:1" x14ac:dyDescent="0.2">
      <c r="A327" s="113" t="s">
        <v>505</v>
      </c>
    </row>
    <row r="328" spans="1:1" x14ac:dyDescent="0.2">
      <c r="A328" s="113" t="s">
        <v>506</v>
      </c>
    </row>
    <row r="329" spans="1:1" x14ac:dyDescent="0.2">
      <c r="A329" s="113" t="s">
        <v>507</v>
      </c>
    </row>
    <row r="330" spans="1:1" x14ac:dyDescent="0.2">
      <c r="A330" s="113" t="s">
        <v>508</v>
      </c>
    </row>
    <row r="331" spans="1:1" x14ac:dyDescent="0.2">
      <c r="A331" s="113" t="s">
        <v>509</v>
      </c>
    </row>
    <row r="332" spans="1:1" x14ac:dyDescent="0.2">
      <c r="A332" s="113" t="s">
        <v>510</v>
      </c>
    </row>
    <row r="333" spans="1:1" x14ac:dyDescent="0.2">
      <c r="A333" s="113" t="s">
        <v>511</v>
      </c>
    </row>
    <row r="334" spans="1:1" x14ac:dyDescent="0.2">
      <c r="A334" s="113" t="s">
        <v>512</v>
      </c>
    </row>
    <row r="335" spans="1:1" x14ac:dyDescent="0.2">
      <c r="A335" s="113" t="s">
        <v>513</v>
      </c>
    </row>
    <row r="336" spans="1:1" x14ac:dyDescent="0.2">
      <c r="A336" s="113" t="s">
        <v>514</v>
      </c>
    </row>
    <row r="337" spans="1:1" x14ac:dyDescent="0.2">
      <c r="A337" s="113" t="s">
        <v>515</v>
      </c>
    </row>
    <row r="338" spans="1:1" x14ac:dyDescent="0.2">
      <c r="A338" s="113" t="s">
        <v>516</v>
      </c>
    </row>
    <row r="339" spans="1:1" x14ac:dyDescent="0.2">
      <c r="A339" s="113" t="s">
        <v>517</v>
      </c>
    </row>
    <row r="340" spans="1:1" x14ac:dyDescent="0.2">
      <c r="A340" s="113" t="s">
        <v>518</v>
      </c>
    </row>
    <row r="341" spans="1:1" x14ac:dyDescent="0.2">
      <c r="A341" s="113" t="s">
        <v>282</v>
      </c>
    </row>
    <row r="342" spans="1:1" x14ac:dyDescent="0.2">
      <c r="A342" s="113" t="s">
        <v>519</v>
      </c>
    </row>
    <row r="343" spans="1:1" x14ac:dyDescent="0.2">
      <c r="A343" s="113" t="s">
        <v>520</v>
      </c>
    </row>
    <row r="344" spans="1:1" x14ac:dyDescent="0.2">
      <c r="A344" s="113" t="s">
        <v>521</v>
      </c>
    </row>
    <row r="345" spans="1:1" x14ac:dyDescent="0.2">
      <c r="A345" s="113" t="s">
        <v>522</v>
      </c>
    </row>
    <row r="346" spans="1:1" x14ac:dyDescent="0.2">
      <c r="A346" s="113" t="s">
        <v>523</v>
      </c>
    </row>
    <row r="347" spans="1:1" x14ac:dyDescent="0.2">
      <c r="A347" s="113" t="s">
        <v>524</v>
      </c>
    </row>
    <row r="348" spans="1:1" x14ac:dyDescent="0.2">
      <c r="A348" s="113" t="s">
        <v>525</v>
      </c>
    </row>
    <row r="349" spans="1:1" x14ac:dyDescent="0.2">
      <c r="A349" s="113" t="s">
        <v>526</v>
      </c>
    </row>
    <row r="350" spans="1:1" x14ac:dyDescent="0.2">
      <c r="A350" s="113" t="s">
        <v>527</v>
      </c>
    </row>
    <row r="351" spans="1:1" x14ac:dyDescent="0.2">
      <c r="A351" s="113" t="s">
        <v>528</v>
      </c>
    </row>
    <row r="352" spans="1:1" x14ac:dyDescent="0.2">
      <c r="A352" s="113" t="s">
        <v>529</v>
      </c>
    </row>
    <row r="353" spans="1:1" x14ac:dyDescent="0.2">
      <c r="A353" s="113" t="s">
        <v>530</v>
      </c>
    </row>
    <row r="354" spans="1:1" x14ac:dyDescent="0.2">
      <c r="A354" s="113" t="s">
        <v>531</v>
      </c>
    </row>
    <row r="355" spans="1:1" x14ac:dyDescent="0.2">
      <c r="A355" s="113" t="s">
        <v>532</v>
      </c>
    </row>
    <row r="356" spans="1:1" x14ac:dyDescent="0.2">
      <c r="A356" s="113" t="s">
        <v>533</v>
      </c>
    </row>
    <row r="357" spans="1:1" x14ac:dyDescent="0.2">
      <c r="A357" s="113" t="s">
        <v>534</v>
      </c>
    </row>
    <row r="358" spans="1:1" x14ac:dyDescent="0.2">
      <c r="A358" s="113" t="s">
        <v>535</v>
      </c>
    </row>
    <row r="359" spans="1:1" x14ac:dyDescent="0.2">
      <c r="A359" s="113" t="s">
        <v>536</v>
      </c>
    </row>
    <row r="360" spans="1:1" x14ac:dyDescent="0.2">
      <c r="A360" s="113" t="s">
        <v>537</v>
      </c>
    </row>
    <row r="361" spans="1:1" x14ac:dyDescent="0.2">
      <c r="A361" s="113" t="s">
        <v>538</v>
      </c>
    </row>
    <row r="362" spans="1:1" x14ac:dyDescent="0.2">
      <c r="A362" s="113" t="s">
        <v>539</v>
      </c>
    </row>
    <row r="363" spans="1:1" x14ac:dyDescent="0.2">
      <c r="A363" s="113" t="s">
        <v>540</v>
      </c>
    </row>
    <row r="364" spans="1:1" x14ac:dyDescent="0.2">
      <c r="A364" s="113" t="s">
        <v>541</v>
      </c>
    </row>
    <row r="365" spans="1:1" x14ac:dyDescent="0.2">
      <c r="A365" s="113" t="s">
        <v>542</v>
      </c>
    </row>
    <row r="366" spans="1:1" x14ac:dyDescent="0.2">
      <c r="A366" s="113" t="s">
        <v>543</v>
      </c>
    </row>
    <row r="367" spans="1:1" x14ac:dyDescent="0.2">
      <c r="A367" s="113" t="s">
        <v>544</v>
      </c>
    </row>
    <row r="368" spans="1:1" x14ac:dyDescent="0.2">
      <c r="A368" s="113" t="s">
        <v>545</v>
      </c>
    </row>
    <row r="369" spans="1:1" x14ac:dyDescent="0.2">
      <c r="A369" s="113" t="s">
        <v>546</v>
      </c>
    </row>
    <row r="370" spans="1:1" x14ac:dyDescent="0.2">
      <c r="A370" s="113" t="s">
        <v>510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9"/>
  <sheetViews>
    <sheetView topLeftCell="A110" workbookViewId="0">
      <selection activeCell="E126" sqref="E126"/>
    </sheetView>
  </sheetViews>
  <sheetFormatPr defaultRowHeight="12.75" x14ac:dyDescent="0.2"/>
  <cols>
    <col min="1" max="1" width="21.85546875" style="2" customWidth="1"/>
    <col min="2" max="2" width="11.5703125" style="2" bestFit="1" customWidth="1"/>
    <col min="3" max="3" width="13.42578125" style="2" customWidth="1"/>
    <col min="4" max="4" width="13.28515625" style="2" customWidth="1"/>
    <col min="5" max="6" width="14" style="2" bestFit="1" customWidth="1"/>
    <col min="7" max="7" width="14.42578125" style="2" bestFit="1" customWidth="1"/>
    <col min="8" max="16384" width="9.140625" style="2"/>
  </cols>
  <sheetData>
    <row r="1" spans="1:4" x14ac:dyDescent="0.2">
      <c r="A1" s="68" t="s">
        <v>96</v>
      </c>
      <c r="B1" s="68" t="s">
        <v>97</v>
      </c>
      <c r="C1" s="68" t="s">
        <v>98</v>
      </c>
    </row>
    <row r="2" spans="1:4" x14ac:dyDescent="0.2">
      <c r="A2" s="1" t="s">
        <v>99</v>
      </c>
      <c r="B2" s="1" t="s">
        <v>100</v>
      </c>
      <c r="C2" s="1" t="s">
        <v>101</v>
      </c>
      <c r="D2" s="1" t="s">
        <v>102</v>
      </c>
    </row>
    <row r="3" spans="1:4" x14ac:dyDescent="0.2">
      <c r="A3" s="69">
        <v>2052019020866</v>
      </c>
      <c r="B3" s="70"/>
      <c r="C3" s="70"/>
      <c r="D3" s="70"/>
    </row>
    <row r="4" spans="1:4" x14ac:dyDescent="0.2">
      <c r="A4" s="69">
        <v>5672011223273</v>
      </c>
      <c r="B4" s="70"/>
      <c r="C4" s="70"/>
      <c r="D4" s="70"/>
    </row>
    <row r="5" spans="1:4" x14ac:dyDescent="0.2">
      <c r="A5" s="69">
        <v>6506014858193</v>
      </c>
      <c r="B5" s="70"/>
      <c r="C5" s="70"/>
      <c r="D5" s="70"/>
    </row>
    <row r="6" spans="1:4" x14ac:dyDescent="0.2">
      <c r="A6" s="69">
        <v>6231007376555</v>
      </c>
      <c r="B6" s="70"/>
      <c r="C6" s="70"/>
      <c r="D6" s="70"/>
    </row>
    <row r="7" spans="1:4" x14ac:dyDescent="0.2">
      <c r="A7" s="69">
        <v>3858015505912</v>
      </c>
      <c r="B7" s="70"/>
      <c r="C7" s="70"/>
      <c r="D7" s="70"/>
    </row>
    <row r="8" spans="1:4" x14ac:dyDescent="0.2">
      <c r="A8" s="69">
        <v>1572003929314</v>
      </c>
      <c r="B8" s="70"/>
      <c r="C8" s="70"/>
      <c r="D8" s="70"/>
    </row>
    <row r="9" spans="1:4" x14ac:dyDescent="0.2">
      <c r="A9" s="69">
        <v>7947003559468</v>
      </c>
      <c r="B9" s="70"/>
      <c r="C9" s="70"/>
      <c r="D9" s="70"/>
    </row>
    <row r="10" spans="1:4" x14ac:dyDescent="0.2">
      <c r="A10" s="69">
        <v>8439007259039</v>
      </c>
      <c r="B10" s="70"/>
      <c r="C10" s="70"/>
      <c r="D10" s="70"/>
    </row>
    <row r="11" spans="1:4" x14ac:dyDescent="0.2">
      <c r="A11" s="69">
        <v>5064019704020</v>
      </c>
      <c r="B11" s="70"/>
      <c r="C11" s="70"/>
      <c r="D11" s="70"/>
    </row>
    <row r="12" spans="1:4" x14ac:dyDescent="0.2">
      <c r="A12" s="69">
        <v>4669014703262</v>
      </c>
      <c r="B12" s="70"/>
      <c r="C12" s="70"/>
      <c r="D12" s="70"/>
    </row>
    <row r="13" spans="1:4" x14ac:dyDescent="0.2">
      <c r="B13" s="3">
        <v>4</v>
      </c>
      <c r="C13" s="3">
        <v>2</v>
      </c>
      <c r="D13" s="3">
        <v>7</v>
      </c>
    </row>
    <row r="25" spans="8:11" x14ac:dyDescent="0.2">
      <c r="H25" s="71">
        <v>2052</v>
      </c>
      <c r="I25" s="71" t="s">
        <v>103</v>
      </c>
      <c r="J25" s="71"/>
      <c r="K25" s="71" t="s">
        <v>104</v>
      </c>
    </row>
    <row r="26" spans="8:11" x14ac:dyDescent="0.2">
      <c r="H26" s="71">
        <v>5672</v>
      </c>
      <c r="I26" s="71" t="s">
        <v>103</v>
      </c>
      <c r="J26" s="71"/>
      <c r="K26" s="71">
        <v>3273</v>
      </c>
    </row>
    <row r="27" spans="8:11" x14ac:dyDescent="0.2">
      <c r="H27" s="71">
        <v>6506</v>
      </c>
      <c r="I27" s="71" t="s">
        <v>103</v>
      </c>
      <c r="J27" s="71"/>
      <c r="K27" s="71">
        <v>8193</v>
      </c>
    </row>
    <row r="28" spans="8:11" x14ac:dyDescent="0.2">
      <c r="H28" s="71">
        <v>6231</v>
      </c>
      <c r="I28" s="71" t="s">
        <v>105</v>
      </c>
      <c r="J28" s="71"/>
      <c r="K28" s="71">
        <v>6555</v>
      </c>
    </row>
    <row r="29" spans="8:11" x14ac:dyDescent="0.2">
      <c r="H29" s="71">
        <v>3858</v>
      </c>
      <c r="I29" s="71" t="s">
        <v>103</v>
      </c>
      <c r="J29" s="71"/>
      <c r="K29" s="71">
        <v>5912</v>
      </c>
    </row>
    <row r="30" spans="8:11" x14ac:dyDescent="0.2">
      <c r="H30" s="71">
        <v>1572</v>
      </c>
      <c r="I30" s="71" t="s">
        <v>105</v>
      </c>
      <c r="J30" s="71"/>
      <c r="K30" s="71">
        <v>9314</v>
      </c>
    </row>
    <row r="31" spans="8:11" x14ac:dyDescent="0.2">
      <c r="H31" s="71">
        <v>7947</v>
      </c>
      <c r="I31" s="71" t="s">
        <v>105</v>
      </c>
      <c r="J31" s="71"/>
      <c r="K31" s="71">
        <v>9468</v>
      </c>
    </row>
    <row r="32" spans="8:11" x14ac:dyDescent="0.2">
      <c r="H32" s="71">
        <v>8439</v>
      </c>
      <c r="I32" s="71" t="s">
        <v>105</v>
      </c>
      <c r="J32" s="71"/>
      <c r="K32" s="71">
        <v>9039</v>
      </c>
    </row>
    <row r="33" spans="1:11" x14ac:dyDescent="0.2">
      <c r="H33" s="71">
        <v>5064</v>
      </c>
      <c r="I33" s="71" t="s">
        <v>103</v>
      </c>
      <c r="J33" s="71"/>
      <c r="K33" s="71">
        <v>4020</v>
      </c>
    </row>
    <row r="34" spans="1:11" x14ac:dyDescent="0.2">
      <c r="H34" s="71">
        <v>4669</v>
      </c>
      <c r="I34" s="71" t="s">
        <v>103</v>
      </c>
      <c r="J34" s="71"/>
      <c r="K34" s="71">
        <v>3262</v>
      </c>
    </row>
    <row r="37" spans="1:11" x14ac:dyDescent="0.2">
      <c r="A37" s="1" t="s">
        <v>99</v>
      </c>
    </row>
    <row r="38" spans="1:11" x14ac:dyDescent="0.2">
      <c r="A38" s="69">
        <v>2052019020866</v>
      </c>
    </row>
    <row r="39" spans="1:11" x14ac:dyDescent="0.2">
      <c r="A39" s="69">
        <v>5672011223273</v>
      </c>
    </row>
    <row r="40" spans="1:11" x14ac:dyDescent="0.2">
      <c r="A40" s="69">
        <v>6506014858193</v>
      </c>
    </row>
    <row r="41" spans="1:11" x14ac:dyDescent="0.2">
      <c r="A41" s="69">
        <v>6231007376555</v>
      </c>
    </row>
    <row r="42" spans="1:11" x14ac:dyDescent="0.2">
      <c r="A42" s="69">
        <v>3858015505912</v>
      </c>
    </row>
    <row r="43" spans="1:11" x14ac:dyDescent="0.2">
      <c r="A43" s="69">
        <v>1572003929314</v>
      </c>
    </row>
    <row r="44" spans="1:11" x14ac:dyDescent="0.2">
      <c r="A44" s="69">
        <v>7947003559468</v>
      </c>
    </row>
    <row r="45" spans="1:11" x14ac:dyDescent="0.2">
      <c r="A45" s="69">
        <v>8439007259039</v>
      </c>
    </row>
    <row r="46" spans="1:11" x14ac:dyDescent="0.2">
      <c r="A46" s="69">
        <v>5064019704020</v>
      </c>
    </row>
    <row r="47" spans="1:11" x14ac:dyDescent="0.2">
      <c r="A47" s="69">
        <v>4669014703262</v>
      </c>
    </row>
    <row r="48" spans="1:11" x14ac:dyDescent="0.2">
      <c r="A48" s="71"/>
    </row>
    <row r="49" spans="1:1" x14ac:dyDescent="0.2">
      <c r="A49" s="1" t="s">
        <v>99</v>
      </c>
    </row>
    <row r="50" spans="1:1" x14ac:dyDescent="0.2">
      <c r="A50" s="70" t="str">
        <f>CONCATENATE(LEFT(A38,4),"-")</f>
        <v>2052-</v>
      </c>
    </row>
    <row r="51" spans="1:1" x14ac:dyDescent="0.2">
      <c r="A51" s="70"/>
    </row>
    <row r="52" spans="1:1" x14ac:dyDescent="0.2">
      <c r="A52" s="70"/>
    </row>
    <row r="53" spans="1:1" x14ac:dyDescent="0.2">
      <c r="A53" s="70"/>
    </row>
    <row r="54" spans="1:1" x14ac:dyDescent="0.2">
      <c r="A54" s="70"/>
    </row>
    <row r="55" spans="1:1" x14ac:dyDescent="0.2">
      <c r="A55" s="70"/>
    </row>
    <row r="56" spans="1:1" x14ac:dyDescent="0.2">
      <c r="A56" s="70"/>
    </row>
    <row r="57" spans="1:1" x14ac:dyDescent="0.2">
      <c r="A57" s="70"/>
    </row>
    <row r="58" spans="1:1" x14ac:dyDescent="0.2">
      <c r="A58" s="70"/>
    </row>
    <row r="59" spans="1:1" x14ac:dyDescent="0.2">
      <c r="A59" s="70"/>
    </row>
    <row r="61" spans="1:1" x14ac:dyDescent="0.2">
      <c r="A61" s="1" t="s">
        <v>99</v>
      </c>
    </row>
    <row r="62" spans="1:1" x14ac:dyDescent="0.2">
      <c r="A62" s="70"/>
    </row>
    <row r="63" spans="1:1" x14ac:dyDescent="0.2">
      <c r="A63" s="70"/>
    </row>
    <row r="64" spans="1:1" x14ac:dyDescent="0.2">
      <c r="A64" s="70"/>
    </row>
    <row r="65" spans="1:2" x14ac:dyDescent="0.2">
      <c r="A65" s="70"/>
    </row>
    <row r="66" spans="1:2" x14ac:dyDescent="0.2">
      <c r="A66" s="70"/>
    </row>
    <row r="67" spans="1:2" x14ac:dyDescent="0.2">
      <c r="A67" s="70"/>
    </row>
    <row r="68" spans="1:2" x14ac:dyDescent="0.2">
      <c r="A68" s="70"/>
    </row>
    <row r="69" spans="1:2" x14ac:dyDescent="0.2">
      <c r="A69" s="70"/>
    </row>
    <row r="70" spans="1:2" x14ac:dyDescent="0.2">
      <c r="A70" s="70"/>
    </row>
    <row r="71" spans="1:2" x14ac:dyDescent="0.2">
      <c r="A71" s="70"/>
    </row>
    <row r="76" spans="1:2" x14ac:dyDescent="0.2">
      <c r="A76" s="1" t="s">
        <v>99</v>
      </c>
      <c r="B76" s="1" t="s">
        <v>106</v>
      </c>
    </row>
    <row r="77" spans="1:2" x14ac:dyDescent="0.2">
      <c r="A77" s="69">
        <v>5330011376945</v>
      </c>
      <c r="B77" s="3"/>
    </row>
    <row r="78" spans="1:2" x14ac:dyDescent="0.2">
      <c r="A78" s="69">
        <v>5345005765</v>
      </c>
      <c r="B78" s="3"/>
    </row>
    <row r="79" spans="1:2" x14ac:dyDescent="0.2">
      <c r="A79" s="69">
        <v>2510012925754</v>
      </c>
      <c r="B79" s="3"/>
    </row>
    <row r="80" spans="1:2" x14ac:dyDescent="0.2">
      <c r="A80" s="69">
        <v>5855015204438</v>
      </c>
      <c r="B80" s="3"/>
    </row>
    <row r="81" spans="1:2" x14ac:dyDescent="0.2">
      <c r="A81" s="69">
        <v>1095014564457</v>
      </c>
      <c r="B81" s="3"/>
    </row>
    <row r="82" spans="1:2" x14ac:dyDescent="0.2">
      <c r="A82" s="69">
        <v>1095014564457</v>
      </c>
      <c r="B82" s="3"/>
    </row>
    <row r="83" spans="1:2" x14ac:dyDescent="0.2">
      <c r="A83" s="69">
        <v>1095014564457</v>
      </c>
      <c r="B83" s="3"/>
    </row>
    <row r="84" spans="1:2" x14ac:dyDescent="0.2">
      <c r="A84" s="69" t="s">
        <v>107</v>
      </c>
      <c r="B84" s="3"/>
    </row>
    <row r="85" spans="1:2" x14ac:dyDescent="0.2">
      <c r="A85" s="69">
        <v>4240013903057</v>
      </c>
      <c r="B85" s="3"/>
    </row>
    <row r="86" spans="1:2" x14ac:dyDescent="0.2">
      <c r="A86" s="69">
        <v>4240013903057</v>
      </c>
      <c r="B86" s="3"/>
    </row>
    <row r="87" spans="1:2" x14ac:dyDescent="0.2">
      <c r="A87" s="69">
        <v>5331006</v>
      </c>
      <c r="B87" s="3"/>
    </row>
    <row r="88" spans="1:2" x14ac:dyDescent="0.2">
      <c r="A88" s="69">
        <v>2510015311701</v>
      </c>
      <c r="B88" s="3"/>
    </row>
    <row r="89" spans="1:2" x14ac:dyDescent="0.2">
      <c r="A89" s="69">
        <v>2520013280627</v>
      </c>
      <c r="B89" s="3"/>
    </row>
    <row r="90" spans="1:2" x14ac:dyDescent="0.2">
      <c r="A90" s="69">
        <v>8345002149125</v>
      </c>
      <c r="B90" s="3"/>
    </row>
    <row r="91" spans="1:2" x14ac:dyDescent="0.2">
      <c r="A91" s="69">
        <v>6810008556160</v>
      </c>
      <c r="B91" s="3"/>
    </row>
    <row r="92" spans="1:2" x14ac:dyDescent="0.2">
      <c r="A92" s="69" t="s">
        <v>108</v>
      </c>
      <c r="B92" s="3"/>
    </row>
    <row r="93" spans="1:2" x14ac:dyDescent="0.2">
      <c r="A93" s="69"/>
      <c r="B93" s="3"/>
    </row>
    <row r="94" spans="1:2" x14ac:dyDescent="0.2">
      <c r="A94" s="69" t="s">
        <v>109</v>
      </c>
      <c r="B94" s="3"/>
    </row>
    <row r="95" spans="1:2" x14ac:dyDescent="0.2">
      <c r="A95" s="69">
        <v>1111111111111</v>
      </c>
      <c r="B95" s="3"/>
    </row>
    <row r="96" spans="1:2" x14ac:dyDescent="0.2">
      <c r="A96" s="69">
        <v>204001238093</v>
      </c>
      <c r="B96" s="3"/>
    </row>
    <row r="97" spans="1:2" x14ac:dyDescent="0.2">
      <c r="A97" s="69">
        <v>8145012622982</v>
      </c>
      <c r="B97" s="3"/>
    </row>
    <row r="98" spans="1:2" x14ac:dyDescent="0.2">
      <c r="A98" s="69">
        <v>1095003924102</v>
      </c>
      <c r="B98" s="3"/>
    </row>
    <row r="99" spans="1:2" x14ac:dyDescent="0.2">
      <c r="A99" s="69">
        <v>1095014564457</v>
      </c>
      <c r="B99" s="3"/>
    </row>
    <row r="100" spans="1:2" x14ac:dyDescent="0.2">
      <c r="A100" s="69">
        <v>9510001890583</v>
      </c>
      <c r="B100" s="3"/>
    </row>
    <row r="101" spans="1:2" x14ac:dyDescent="0.2">
      <c r="A101" s="69">
        <v>4720013317808</v>
      </c>
      <c r="B101" s="3"/>
    </row>
    <row r="102" spans="1:2" x14ac:dyDescent="0.2">
      <c r="A102" s="69">
        <v>2540014873616</v>
      </c>
      <c r="B102" s="3"/>
    </row>
    <row r="123" spans="1:7" x14ac:dyDescent="0.2">
      <c r="A123" s="1" t="s">
        <v>99</v>
      </c>
      <c r="B123" s="1" t="s">
        <v>110</v>
      </c>
      <c r="C123" s="1" t="s">
        <v>111</v>
      </c>
      <c r="D123" s="1" t="s">
        <v>112</v>
      </c>
      <c r="E123" s="1" t="s">
        <v>113</v>
      </c>
      <c r="F123" s="4" t="s">
        <v>114</v>
      </c>
    </row>
    <row r="124" spans="1:7" x14ac:dyDescent="0.2">
      <c r="A124" s="69">
        <v>5330011376945</v>
      </c>
      <c r="B124" s="3" t="str">
        <f>IF(LEN(A124)&lt;&gt;13,"Not 13 Char","")</f>
        <v/>
      </c>
      <c r="C124" s="3" t="str">
        <f>IF(ISTEXT(A124),"Text","")</f>
        <v/>
      </c>
      <c r="D124" s="3" t="str">
        <f>IF(ISBLANK(A124),"Blank","")</f>
        <v/>
      </c>
      <c r="E124" s="2" t="str">
        <f>IF(AND(B124="",C124="",D124=""),"Yes","No")</f>
        <v>Yes</v>
      </c>
      <c r="G124" s="125"/>
    </row>
    <row r="125" spans="1:7" x14ac:dyDescent="0.2">
      <c r="A125" s="69">
        <v>5345005765</v>
      </c>
      <c r="B125" s="3" t="str">
        <f t="shared" ref="B125:B149" si="0">IF(LEN(A125)&lt;&gt;13,"Not 13 Char","")</f>
        <v>Not 13 Char</v>
      </c>
      <c r="C125" s="3" t="str">
        <f t="shared" ref="C125:C149" si="1">IF(ISTEXT(A125),"Text","")</f>
        <v/>
      </c>
      <c r="D125" s="3" t="str">
        <f t="shared" ref="D125:D149" si="2">IF(ISBLANK(A125),"Blank","")</f>
        <v/>
      </c>
      <c r="E125" s="2" t="str">
        <f t="shared" ref="E125:E149" si="3">IF(AND(B125="",C125="",D125=""),"Yes","No")</f>
        <v>No</v>
      </c>
    </row>
    <row r="126" spans="1:7" x14ac:dyDescent="0.2">
      <c r="A126" s="69">
        <v>2510012925754</v>
      </c>
      <c r="B126" s="3" t="str">
        <f t="shared" si="0"/>
        <v/>
      </c>
      <c r="C126" s="3" t="str">
        <f t="shared" si="1"/>
        <v/>
      </c>
      <c r="D126" s="3" t="str">
        <f t="shared" si="2"/>
        <v/>
      </c>
      <c r="E126" s="2" t="str">
        <f t="shared" si="3"/>
        <v>Yes</v>
      </c>
    </row>
    <row r="127" spans="1:7" x14ac:dyDescent="0.2">
      <c r="A127" s="69">
        <v>5855015204438</v>
      </c>
      <c r="B127" s="3" t="str">
        <f t="shared" si="0"/>
        <v/>
      </c>
      <c r="C127" s="3" t="str">
        <f t="shared" si="1"/>
        <v/>
      </c>
      <c r="D127" s="3" t="str">
        <f t="shared" si="2"/>
        <v/>
      </c>
      <c r="E127" s="2" t="str">
        <f t="shared" si="3"/>
        <v>Yes</v>
      </c>
    </row>
    <row r="128" spans="1:7" x14ac:dyDescent="0.2">
      <c r="A128" s="69">
        <v>1095014564457</v>
      </c>
      <c r="B128" s="3" t="str">
        <f t="shared" si="0"/>
        <v/>
      </c>
      <c r="C128" s="3" t="str">
        <f t="shared" si="1"/>
        <v/>
      </c>
      <c r="D128" s="3" t="str">
        <f t="shared" si="2"/>
        <v/>
      </c>
      <c r="E128" s="2" t="str">
        <f t="shared" si="3"/>
        <v>Yes</v>
      </c>
    </row>
    <row r="129" spans="1:5" x14ac:dyDescent="0.2">
      <c r="A129" s="69">
        <v>1095014564457</v>
      </c>
      <c r="B129" s="3" t="str">
        <f t="shared" si="0"/>
        <v/>
      </c>
      <c r="C129" s="3" t="str">
        <f t="shared" si="1"/>
        <v/>
      </c>
      <c r="D129" s="3" t="str">
        <f t="shared" si="2"/>
        <v/>
      </c>
      <c r="E129" s="2" t="str">
        <f t="shared" si="3"/>
        <v>Yes</v>
      </c>
    </row>
    <row r="130" spans="1:5" x14ac:dyDescent="0.2">
      <c r="A130" s="69">
        <v>1095014564457</v>
      </c>
      <c r="B130" s="3" t="str">
        <f t="shared" si="0"/>
        <v/>
      </c>
      <c r="C130" s="3" t="str">
        <f t="shared" si="1"/>
        <v/>
      </c>
      <c r="D130" s="3" t="str">
        <f t="shared" si="2"/>
        <v/>
      </c>
      <c r="E130" s="2" t="str">
        <f t="shared" si="3"/>
        <v>Yes</v>
      </c>
    </row>
    <row r="131" spans="1:5" x14ac:dyDescent="0.2">
      <c r="A131" s="69" t="s">
        <v>107</v>
      </c>
      <c r="B131" s="3" t="str">
        <f t="shared" si="0"/>
        <v/>
      </c>
      <c r="C131" s="3" t="str">
        <f t="shared" si="1"/>
        <v>Text</v>
      </c>
      <c r="D131" s="3" t="str">
        <f t="shared" si="2"/>
        <v/>
      </c>
      <c r="E131" s="2" t="str">
        <f t="shared" si="3"/>
        <v>No</v>
      </c>
    </row>
    <row r="132" spans="1:5" x14ac:dyDescent="0.2">
      <c r="A132" s="69">
        <v>4240013903057</v>
      </c>
      <c r="B132" s="3" t="str">
        <f t="shared" si="0"/>
        <v/>
      </c>
      <c r="C132" s="3" t="str">
        <f t="shared" si="1"/>
        <v/>
      </c>
      <c r="D132" s="3" t="str">
        <f t="shared" si="2"/>
        <v/>
      </c>
      <c r="E132" s="2" t="str">
        <f t="shared" si="3"/>
        <v>Yes</v>
      </c>
    </row>
    <row r="133" spans="1:5" x14ac:dyDescent="0.2">
      <c r="A133" s="69">
        <v>4240013903057</v>
      </c>
      <c r="B133" s="3" t="str">
        <f t="shared" si="0"/>
        <v/>
      </c>
      <c r="C133" s="3" t="str">
        <f t="shared" si="1"/>
        <v/>
      </c>
      <c r="D133" s="3" t="str">
        <f t="shared" si="2"/>
        <v/>
      </c>
      <c r="E133" s="2" t="str">
        <f t="shared" si="3"/>
        <v>Yes</v>
      </c>
    </row>
    <row r="134" spans="1:5" x14ac:dyDescent="0.2">
      <c r="A134" s="69">
        <v>5331006</v>
      </c>
      <c r="B134" s="3" t="str">
        <f t="shared" si="0"/>
        <v>Not 13 Char</v>
      </c>
      <c r="C134" s="3" t="str">
        <f t="shared" si="1"/>
        <v/>
      </c>
      <c r="D134" s="3" t="str">
        <f t="shared" si="2"/>
        <v/>
      </c>
      <c r="E134" s="2" t="str">
        <f t="shared" si="3"/>
        <v>No</v>
      </c>
    </row>
    <row r="135" spans="1:5" x14ac:dyDescent="0.2">
      <c r="A135" s="69">
        <v>2510015311701</v>
      </c>
      <c r="B135" s="3" t="str">
        <f t="shared" si="0"/>
        <v/>
      </c>
      <c r="C135" s="3" t="str">
        <f t="shared" si="1"/>
        <v/>
      </c>
      <c r="D135" s="3" t="str">
        <f t="shared" si="2"/>
        <v/>
      </c>
      <c r="E135" s="2" t="str">
        <f t="shared" si="3"/>
        <v>Yes</v>
      </c>
    </row>
    <row r="136" spans="1:5" x14ac:dyDescent="0.2">
      <c r="A136" s="69">
        <v>2520013280627</v>
      </c>
      <c r="B136" s="3" t="str">
        <f t="shared" si="0"/>
        <v/>
      </c>
      <c r="C136" s="3" t="str">
        <f t="shared" si="1"/>
        <v/>
      </c>
      <c r="D136" s="3" t="str">
        <f t="shared" si="2"/>
        <v/>
      </c>
      <c r="E136" s="2" t="str">
        <f t="shared" si="3"/>
        <v>Yes</v>
      </c>
    </row>
    <row r="137" spans="1:5" x14ac:dyDescent="0.2">
      <c r="A137" s="69">
        <v>8345002149125</v>
      </c>
      <c r="B137" s="3" t="str">
        <f t="shared" si="0"/>
        <v/>
      </c>
      <c r="C137" s="3" t="str">
        <f t="shared" si="1"/>
        <v/>
      </c>
      <c r="D137" s="3" t="str">
        <f t="shared" si="2"/>
        <v/>
      </c>
      <c r="E137" s="2" t="str">
        <f t="shared" si="3"/>
        <v>Yes</v>
      </c>
    </row>
    <row r="138" spans="1:5" x14ac:dyDescent="0.2">
      <c r="A138" s="69">
        <v>6810008556160</v>
      </c>
      <c r="B138" s="3" t="str">
        <f t="shared" si="0"/>
        <v/>
      </c>
      <c r="C138" s="3" t="str">
        <f t="shared" si="1"/>
        <v/>
      </c>
      <c r="D138" s="3" t="str">
        <f t="shared" si="2"/>
        <v/>
      </c>
      <c r="E138" s="2" t="str">
        <f t="shared" si="3"/>
        <v>Yes</v>
      </c>
    </row>
    <row r="139" spans="1:5" x14ac:dyDescent="0.2">
      <c r="A139" s="69" t="s">
        <v>108</v>
      </c>
      <c r="B139" s="3" t="str">
        <f t="shared" si="0"/>
        <v/>
      </c>
      <c r="C139" s="3" t="str">
        <f t="shared" si="1"/>
        <v>Text</v>
      </c>
      <c r="D139" s="3" t="str">
        <f t="shared" si="2"/>
        <v/>
      </c>
      <c r="E139" s="2" t="str">
        <f t="shared" si="3"/>
        <v>No</v>
      </c>
    </row>
    <row r="140" spans="1:5" x14ac:dyDescent="0.2">
      <c r="A140" s="69"/>
      <c r="B140" s="3" t="str">
        <f t="shared" si="0"/>
        <v>Not 13 Char</v>
      </c>
      <c r="C140" s="3" t="str">
        <f t="shared" si="1"/>
        <v/>
      </c>
      <c r="D140" s="3" t="str">
        <f t="shared" si="2"/>
        <v>Blank</v>
      </c>
      <c r="E140" s="2" t="str">
        <f t="shared" si="3"/>
        <v>No</v>
      </c>
    </row>
    <row r="141" spans="1:5" x14ac:dyDescent="0.2">
      <c r="A141" s="69" t="s">
        <v>109</v>
      </c>
      <c r="B141" s="3" t="str">
        <f t="shared" si="0"/>
        <v>Not 13 Char</v>
      </c>
      <c r="C141" s="3" t="str">
        <f t="shared" si="1"/>
        <v>Text</v>
      </c>
      <c r="D141" s="3" t="str">
        <f t="shared" si="2"/>
        <v/>
      </c>
      <c r="E141" s="2" t="str">
        <f t="shared" si="3"/>
        <v>No</v>
      </c>
    </row>
    <row r="142" spans="1:5" x14ac:dyDescent="0.2">
      <c r="A142" s="69">
        <v>1111111111111</v>
      </c>
      <c r="B142" s="3" t="str">
        <f t="shared" si="0"/>
        <v/>
      </c>
      <c r="C142" s="3" t="str">
        <f t="shared" si="1"/>
        <v/>
      </c>
      <c r="D142" s="3" t="str">
        <f t="shared" si="2"/>
        <v/>
      </c>
      <c r="E142" s="2" t="str">
        <f t="shared" si="3"/>
        <v>Yes</v>
      </c>
    </row>
    <row r="143" spans="1:5" x14ac:dyDescent="0.2">
      <c r="A143" s="69">
        <v>204001238093</v>
      </c>
      <c r="B143" s="3" t="str">
        <f t="shared" si="0"/>
        <v>Not 13 Char</v>
      </c>
      <c r="C143" s="3" t="str">
        <f t="shared" si="1"/>
        <v/>
      </c>
      <c r="D143" s="3" t="str">
        <f t="shared" si="2"/>
        <v/>
      </c>
      <c r="E143" s="2" t="str">
        <f t="shared" si="3"/>
        <v>No</v>
      </c>
    </row>
    <row r="144" spans="1:5" x14ac:dyDescent="0.2">
      <c r="A144" s="69">
        <v>8145012622982</v>
      </c>
      <c r="B144" s="3" t="str">
        <f t="shared" si="0"/>
        <v/>
      </c>
      <c r="C144" s="3" t="str">
        <f t="shared" si="1"/>
        <v/>
      </c>
      <c r="D144" s="3" t="str">
        <f t="shared" si="2"/>
        <v/>
      </c>
      <c r="E144" s="2" t="str">
        <f t="shared" si="3"/>
        <v>Yes</v>
      </c>
    </row>
    <row r="145" spans="1:5" x14ac:dyDescent="0.2">
      <c r="A145" s="69">
        <v>1095003924102</v>
      </c>
      <c r="B145" s="3" t="str">
        <f t="shared" si="0"/>
        <v/>
      </c>
      <c r="C145" s="3" t="str">
        <f t="shared" si="1"/>
        <v/>
      </c>
      <c r="D145" s="3" t="str">
        <f t="shared" si="2"/>
        <v/>
      </c>
      <c r="E145" s="2" t="str">
        <f t="shared" si="3"/>
        <v>Yes</v>
      </c>
    </row>
    <row r="146" spans="1:5" x14ac:dyDescent="0.2">
      <c r="A146" s="69">
        <v>1095014564457</v>
      </c>
      <c r="B146" s="3" t="str">
        <f t="shared" si="0"/>
        <v/>
      </c>
      <c r="C146" s="3" t="str">
        <f t="shared" si="1"/>
        <v/>
      </c>
      <c r="D146" s="3" t="str">
        <f t="shared" si="2"/>
        <v/>
      </c>
      <c r="E146" s="2" t="str">
        <f t="shared" si="3"/>
        <v>Yes</v>
      </c>
    </row>
    <row r="147" spans="1:5" x14ac:dyDescent="0.2">
      <c r="A147" s="69">
        <v>9510001890583</v>
      </c>
      <c r="B147" s="3" t="str">
        <f t="shared" si="0"/>
        <v/>
      </c>
      <c r="C147" s="3" t="str">
        <f t="shared" si="1"/>
        <v/>
      </c>
      <c r="D147" s="3" t="str">
        <f t="shared" si="2"/>
        <v/>
      </c>
      <c r="E147" s="2" t="str">
        <f t="shared" si="3"/>
        <v>Yes</v>
      </c>
    </row>
    <row r="148" spans="1:5" x14ac:dyDescent="0.2">
      <c r="A148" s="69">
        <v>4720013317808</v>
      </c>
      <c r="B148" s="3" t="str">
        <f t="shared" si="0"/>
        <v/>
      </c>
      <c r="C148" s="3" t="str">
        <f t="shared" si="1"/>
        <v/>
      </c>
      <c r="D148" s="3" t="str">
        <f t="shared" si="2"/>
        <v/>
      </c>
      <c r="E148" s="2" t="str">
        <f t="shared" si="3"/>
        <v>Yes</v>
      </c>
    </row>
    <row r="149" spans="1:5" x14ac:dyDescent="0.2">
      <c r="A149" s="69">
        <v>2540014873616</v>
      </c>
      <c r="B149" s="3" t="str">
        <f t="shared" si="0"/>
        <v/>
      </c>
      <c r="C149" s="3" t="str">
        <f t="shared" si="1"/>
        <v/>
      </c>
      <c r="D149" s="3" t="str">
        <f t="shared" si="2"/>
        <v/>
      </c>
      <c r="E149" s="2" t="str">
        <f t="shared" si="3"/>
        <v>Yes</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2:E53"/>
  <sheetViews>
    <sheetView workbookViewId="0">
      <selection activeCell="D28" sqref="D28"/>
    </sheetView>
  </sheetViews>
  <sheetFormatPr defaultRowHeight="12.75" x14ac:dyDescent="0.2"/>
  <cols>
    <col min="1" max="1" width="56" style="57" bestFit="1" customWidth="1"/>
    <col min="2" max="2" width="59" style="57" customWidth="1"/>
    <col min="3" max="3" width="34" style="57" bestFit="1" customWidth="1"/>
    <col min="4" max="4" width="14.28515625" style="57" customWidth="1"/>
    <col min="5" max="5" width="19" style="57" bestFit="1" customWidth="1"/>
    <col min="6" max="16384" width="9.140625" style="57"/>
  </cols>
  <sheetData>
    <row r="2" spans="1:4" x14ac:dyDescent="0.2">
      <c r="A2" s="72" t="s">
        <v>115</v>
      </c>
      <c r="C2" s="73" t="s">
        <v>116</v>
      </c>
      <c r="D2" s="73" t="s">
        <v>117</v>
      </c>
    </row>
    <row r="3" spans="1:4" x14ac:dyDescent="0.2">
      <c r="A3" s="74"/>
    </row>
    <row r="4" spans="1:4" x14ac:dyDescent="0.2">
      <c r="A4" s="75" t="s">
        <v>21</v>
      </c>
      <c r="B4" s="76" t="s">
        <v>118</v>
      </c>
      <c r="C4" s="76" t="s">
        <v>119</v>
      </c>
      <c r="D4" s="76" t="s">
        <v>120</v>
      </c>
    </row>
    <row r="5" spans="1:4" x14ac:dyDescent="0.2">
      <c r="A5" s="58" t="s">
        <v>121</v>
      </c>
      <c r="B5" s="57" t="s">
        <v>122</v>
      </c>
      <c r="C5" s="57" t="s">
        <v>123</v>
      </c>
      <c r="D5" s="57" t="str">
        <f>LEFT(A2,4)</f>
        <v>Regg</v>
      </c>
    </row>
    <row r="6" spans="1:4" x14ac:dyDescent="0.2">
      <c r="A6" s="58" t="s">
        <v>124</v>
      </c>
      <c r="B6" s="57" t="s">
        <v>125</v>
      </c>
      <c r="C6" s="57" t="s">
        <v>126</v>
      </c>
      <c r="D6" s="57" t="str">
        <f>RIGHT(A2,4)</f>
        <v>ller</v>
      </c>
    </row>
    <row r="7" spans="1:4" x14ac:dyDescent="0.2">
      <c r="A7" s="77" t="s">
        <v>127</v>
      </c>
      <c r="B7" s="78" t="s">
        <v>128</v>
      </c>
      <c r="C7" s="78" t="s">
        <v>129</v>
      </c>
      <c r="D7" s="57" t="str">
        <f>MID(A2,2,5)</f>
        <v>eggie</v>
      </c>
    </row>
    <row r="8" spans="1:4" x14ac:dyDescent="0.2">
      <c r="A8" s="77"/>
      <c r="B8" s="78"/>
      <c r="C8" s="78"/>
    </row>
    <row r="9" spans="1:4" x14ac:dyDescent="0.2">
      <c r="A9" s="77"/>
      <c r="B9" s="78"/>
      <c r="C9" s="78"/>
    </row>
    <row r="10" spans="1:4" x14ac:dyDescent="0.2">
      <c r="A10" s="77"/>
      <c r="B10" s="78"/>
      <c r="C10" s="78"/>
    </row>
    <row r="11" spans="1:4" x14ac:dyDescent="0.2">
      <c r="A11" s="58" t="s">
        <v>130</v>
      </c>
      <c r="B11" s="57" t="s">
        <v>131</v>
      </c>
      <c r="C11" s="57" t="s">
        <v>132</v>
      </c>
      <c r="D11" s="57" t="str">
        <f>TRIM(A2)</f>
        <v>Reggie Miller</v>
      </c>
    </row>
    <row r="12" spans="1:4" x14ac:dyDescent="0.2">
      <c r="A12" s="136" t="s">
        <v>133</v>
      </c>
      <c r="B12" s="137" t="s">
        <v>134</v>
      </c>
      <c r="C12" s="57" t="s">
        <v>135</v>
      </c>
      <c r="D12" s="57">
        <f>LEN(A2)</f>
        <v>15</v>
      </c>
    </row>
    <row r="13" spans="1:4" x14ac:dyDescent="0.2">
      <c r="A13" s="136"/>
      <c r="B13" s="138"/>
      <c r="C13" s="57" t="s">
        <v>136</v>
      </c>
      <c r="D13" s="57">
        <f>LEN(D11)</f>
        <v>13</v>
      </c>
    </row>
    <row r="14" spans="1:4" x14ac:dyDescent="0.2">
      <c r="A14" s="79"/>
      <c r="B14" s="80"/>
    </row>
    <row r="15" spans="1:4" x14ac:dyDescent="0.2">
      <c r="A15" s="79"/>
      <c r="B15" s="81"/>
    </row>
    <row r="16" spans="1:4" x14ac:dyDescent="0.2">
      <c r="A16" s="58"/>
    </row>
    <row r="17" spans="1:5" x14ac:dyDescent="0.2">
      <c r="A17" s="58" t="s">
        <v>137</v>
      </c>
      <c r="B17" s="139" t="s">
        <v>138</v>
      </c>
      <c r="C17" s="57" t="s">
        <v>139</v>
      </c>
      <c r="D17" s="57">
        <f>FIND(" ",A2,1)</f>
        <v>7</v>
      </c>
    </row>
    <row r="18" spans="1:5" x14ac:dyDescent="0.2">
      <c r="A18" s="58"/>
      <c r="B18" s="140"/>
      <c r="C18" s="57" t="s">
        <v>140</v>
      </c>
      <c r="D18" s="57">
        <f>FIND("r",A2,1)</f>
        <v>15</v>
      </c>
    </row>
    <row r="19" spans="1:5" x14ac:dyDescent="0.2">
      <c r="A19" s="77" t="s">
        <v>141</v>
      </c>
      <c r="B19" s="78" t="s">
        <v>142</v>
      </c>
      <c r="C19" s="57" t="s">
        <v>143</v>
      </c>
      <c r="D19" s="57">
        <f>SEARCH("r",A2,1)</f>
        <v>1</v>
      </c>
    </row>
    <row r="20" spans="1:5" x14ac:dyDescent="0.2">
      <c r="A20" s="77"/>
      <c r="B20" s="78"/>
    </row>
    <row r="21" spans="1:5" x14ac:dyDescent="0.2">
      <c r="A21" s="58"/>
    </row>
    <row r="22" spans="1:5" x14ac:dyDescent="0.2">
      <c r="A22" s="58"/>
    </row>
    <row r="23" spans="1:5" x14ac:dyDescent="0.2">
      <c r="A23" s="77" t="s">
        <v>144</v>
      </c>
      <c r="B23" s="78" t="s">
        <v>145</v>
      </c>
      <c r="C23" s="57" t="s">
        <v>146</v>
      </c>
      <c r="D23" s="57" t="str">
        <f>C2&amp;" "&amp;D2</f>
        <v>Reggie Miller</v>
      </c>
      <c r="E23" s="57" t="str">
        <f>CONCATENATE(C2," ",D2)</f>
        <v>Reggie Miller</v>
      </c>
    </row>
    <row r="24" spans="1:5" x14ac:dyDescent="0.2">
      <c r="A24" s="77" t="s">
        <v>147</v>
      </c>
      <c r="B24" s="78" t="s">
        <v>148</v>
      </c>
      <c r="C24" s="57" t="s">
        <v>149</v>
      </c>
      <c r="D24" s="57" t="str">
        <f>REPLACE(A2,3,2,"nn")</f>
        <v>Rennie   Miller</v>
      </c>
    </row>
    <row r="25" spans="1:5" x14ac:dyDescent="0.2">
      <c r="A25" s="77"/>
      <c r="B25" s="78"/>
    </row>
    <row r="26" spans="1:5" x14ac:dyDescent="0.2">
      <c r="A26" s="77"/>
      <c r="B26" s="78"/>
    </row>
    <row r="28" spans="1:5" x14ac:dyDescent="0.2">
      <c r="A28" s="78" t="s">
        <v>150</v>
      </c>
      <c r="B28" s="78" t="s">
        <v>151</v>
      </c>
      <c r="C28" s="78" t="s">
        <v>152</v>
      </c>
      <c r="D28" s="82" t="s">
        <v>153</v>
      </c>
    </row>
    <row r="29" spans="1:5" x14ac:dyDescent="0.2">
      <c r="A29" s="78" t="s">
        <v>154</v>
      </c>
      <c r="B29" s="78" t="s">
        <v>155</v>
      </c>
      <c r="C29" s="78" t="s">
        <v>156</v>
      </c>
      <c r="D29" s="57">
        <f>VALUE(D28)</f>
        <v>31</v>
      </c>
    </row>
    <row r="32" spans="1:5" x14ac:dyDescent="0.2">
      <c r="C32" s="83"/>
    </row>
    <row r="39" spans="1:5" x14ac:dyDescent="0.2">
      <c r="A39" s="84"/>
      <c r="B39" s="84"/>
      <c r="C39" s="4"/>
      <c r="D39" s="4"/>
      <c r="E39" s="4"/>
    </row>
    <row r="40" spans="1:5" x14ac:dyDescent="0.2">
      <c r="A40" s="4"/>
      <c r="B40" s="4"/>
      <c r="C40" s="4"/>
      <c r="D40" s="4"/>
      <c r="E40" s="4"/>
    </row>
    <row r="41" spans="1:5" x14ac:dyDescent="0.2">
      <c r="A41" s="4"/>
      <c r="B41" s="4"/>
      <c r="C41" s="4"/>
      <c r="D41" s="4"/>
      <c r="E41" s="4"/>
    </row>
    <row r="42" spans="1:5" x14ac:dyDescent="0.2">
      <c r="A42" s="4"/>
      <c r="B42" s="4"/>
      <c r="C42" s="4"/>
      <c r="D42" s="4"/>
      <c r="E42" s="4"/>
    </row>
    <row r="43" spans="1:5" x14ac:dyDescent="0.2">
      <c r="A43" s="85" t="s">
        <v>157</v>
      </c>
      <c r="B43" s="85" t="s">
        <v>158</v>
      </c>
      <c r="C43" s="85" t="s">
        <v>159</v>
      </c>
      <c r="D43" s="85" t="s">
        <v>160</v>
      </c>
      <c r="E43" s="85" t="s">
        <v>161</v>
      </c>
    </row>
    <row r="44" spans="1:5" x14ac:dyDescent="0.2">
      <c r="A44" s="86" t="s">
        <v>567</v>
      </c>
      <c r="B44" s="86"/>
      <c r="C44" s="4"/>
      <c r="D44" s="87"/>
      <c r="E44" s="4"/>
    </row>
    <row r="45" spans="1:5" x14ac:dyDescent="0.2">
      <c r="A45" s="86" t="s">
        <v>568</v>
      </c>
      <c r="B45" s="86"/>
      <c r="C45" s="4"/>
      <c r="D45" s="87"/>
      <c r="E45" s="4"/>
    </row>
    <row r="46" spans="1:5" x14ac:dyDescent="0.2">
      <c r="A46" s="86" t="s">
        <v>569</v>
      </c>
      <c r="B46" s="86"/>
      <c r="C46" s="4"/>
      <c r="D46" s="87"/>
      <c r="E46" s="4"/>
    </row>
    <row r="47" spans="1:5" x14ac:dyDescent="0.2">
      <c r="A47" s="86" t="s">
        <v>570</v>
      </c>
      <c r="B47" s="86"/>
      <c r="C47" s="4"/>
      <c r="D47" s="87"/>
      <c r="E47" s="4"/>
    </row>
    <row r="48" spans="1:5" x14ac:dyDescent="0.2">
      <c r="A48" s="86" t="s">
        <v>571</v>
      </c>
      <c r="B48" s="86"/>
      <c r="C48" s="4"/>
      <c r="D48" s="87"/>
      <c r="E48" s="4"/>
    </row>
    <row r="49" spans="1:5" x14ac:dyDescent="0.2">
      <c r="A49" s="86" t="s">
        <v>572</v>
      </c>
      <c r="B49" s="86"/>
      <c r="C49" s="4"/>
      <c r="D49" s="87"/>
      <c r="E49" s="4"/>
    </row>
    <row r="50" spans="1:5" x14ac:dyDescent="0.2">
      <c r="A50" s="86" t="s">
        <v>573</v>
      </c>
      <c r="B50" s="86"/>
      <c r="C50" s="4"/>
      <c r="D50" s="87"/>
      <c r="E50" s="4"/>
    </row>
    <row r="51" spans="1:5" x14ac:dyDescent="0.2">
      <c r="A51" s="86" t="s">
        <v>574</v>
      </c>
      <c r="B51" s="86"/>
      <c r="C51" s="4"/>
      <c r="D51" s="87"/>
      <c r="E51" s="4"/>
    </row>
    <row r="52" spans="1:5" x14ac:dyDescent="0.2">
      <c r="A52" s="86" t="s">
        <v>575</v>
      </c>
      <c r="B52" s="86"/>
      <c r="C52" s="4"/>
      <c r="D52" s="87"/>
      <c r="E52" s="4"/>
    </row>
    <row r="53" spans="1:5" x14ac:dyDescent="0.2">
      <c r="A53" s="4"/>
      <c r="B53" s="4"/>
      <c r="C53" s="4"/>
      <c r="D53" s="4"/>
      <c r="E53" s="4"/>
    </row>
  </sheetData>
  <mergeCells count="3">
    <mergeCell ref="A12:A13"/>
    <mergeCell ref="B12:B13"/>
    <mergeCell ref="B17:B18"/>
  </mergeCells>
  <pageMargins left="0.75" right="0.75" top="1" bottom="1" header="0.5" footer="0.5"/>
  <pageSetup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4:L44"/>
  <sheetViews>
    <sheetView topLeftCell="B13" zoomScale="110" zoomScaleNormal="110" workbookViewId="0">
      <selection activeCell="K17" sqref="K17"/>
    </sheetView>
  </sheetViews>
  <sheetFormatPr defaultRowHeight="12.75" x14ac:dyDescent="0.2"/>
  <cols>
    <col min="1" max="1" width="9.140625" style="57"/>
    <col min="2" max="2" width="34.7109375" style="57" bestFit="1" customWidth="1"/>
    <col min="3" max="3" width="10.28515625" style="57" bestFit="1" customWidth="1"/>
    <col min="4" max="4" width="10.7109375" style="57" customWidth="1"/>
    <col min="5" max="5" width="12.140625" style="57" customWidth="1"/>
    <col min="6" max="6" width="10.28515625" style="57" bestFit="1" customWidth="1"/>
    <col min="7" max="7" width="11.85546875" style="57" customWidth="1"/>
    <col min="8" max="8" width="13" style="57" customWidth="1"/>
    <col min="9" max="10" width="9.140625" style="57"/>
    <col min="11" max="11" width="23.42578125" style="57" customWidth="1"/>
    <col min="12" max="12" width="10.42578125" style="57" customWidth="1"/>
    <col min="13" max="16384" width="9.140625" style="57"/>
  </cols>
  <sheetData>
    <row r="4" spans="2:12" x14ac:dyDescent="0.2">
      <c r="D4" s="88"/>
    </row>
    <row r="13" spans="2:12" ht="38.25" x14ac:dyDescent="0.2">
      <c r="B13" s="89" t="s">
        <v>162</v>
      </c>
      <c r="E13" s="89" t="s">
        <v>163</v>
      </c>
      <c r="F13" s="89" t="s">
        <v>164</v>
      </c>
      <c r="G13" s="89" t="s">
        <v>165</v>
      </c>
      <c r="H13" s="89" t="s">
        <v>166</v>
      </c>
      <c r="I13" s="90" t="s">
        <v>167</v>
      </c>
      <c r="L13" s="91" t="s">
        <v>168</v>
      </c>
    </row>
    <row r="14" spans="2:12" x14ac:dyDescent="0.2">
      <c r="B14" s="92">
        <v>1</v>
      </c>
      <c r="C14" s="93"/>
      <c r="E14" s="94">
        <f>YEAR(B14)</f>
        <v>1900</v>
      </c>
      <c r="F14" s="94">
        <f>MONTH(B14)</f>
        <v>1</v>
      </c>
      <c r="G14" s="94">
        <f>DAY(B14)</f>
        <v>1</v>
      </c>
      <c r="H14" s="94">
        <f>WEEKDAY(B14)</f>
        <v>1</v>
      </c>
      <c r="I14" s="95">
        <f>DATE(E14,F14,G14)</f>
        <v>1</v>
      </c>
      <c r="K14" s="96" t="s">
        <v>169</v>
      </c>
      <c r="L14" s="97">
        <f>DATEVALUE(K14)</f>
        <v>1</v>
      </c>
    </row>
    <row r="15" spans="2:12" x14ac:dyDescent="0.2">
      <c r="B15" s="92">
        <v>37625</v>
      </c>
      <c r="C15" s="93"/>
      <c r="E15" s="94">
        <f t="shared" ref="E15:E18" si="0">YEAR(B15)</f>
        <v>2003</v>
      </c>
      <c r="F15" s="94">
        <f t="shared" ref="F15:F18" si="1">MONTH(B15)</f>
        <v>1</v>
      </c>
      <c r="G15" s="94">
        <f t="shared" ref="G15:G18" si="2">DAY(B15)</f>
        <v>4</v>
      </c>
      <c r="H15" s="94">
        <f t="shared" ref="H15:H18" si="3">WEEKDAY(B15)</f>
        <v>7</v>
      </c>
      <c r="I15" s="95">
        <f t="shared" ref="I15:I18" si="4">DATE(E15,F15,G15)</f>
        <v>37625</v>
      </c>
      <c r="K15" s="96" t="s">
        <v>170</v>
      </c>
      <c r="L15" s="97">
        <f>DATEVALUE(K15)</f>
        <v>37625</v>
      </c>
    </row>
    <row r="16" spans="2:12" x14ac:dyDescent="0.2">
      <c r="B16" s="98">
        <v>37625</v>
      </c>
      <c r="C16" s="99"/>
      <c r="E16" s="94">
        <f t="shared" si="0"/>
        <v>2003</v>
      </c>
      <c r="F16" s="94">
        <f t="shared" si="1"/>
        <v>1</v>
      </c>
      <c r="G16" s="94">
        <f t="shared" si="2"/>
        <v>4</v>
      </c>
      <c r="H16" s="94">
        <f t="shared" si="3"/>
        <v>7</v>
      </c>
      <c r="I16" s="95">
        <f t="shared" si="4"/>
        <v>37625</v>
      </c>
      <c r="K16" s="100" t="s">
        <v>171</v>
      </c>
      <c r="L16" s="97">
        <f>DATEVALUE(K16)</f>
        <v>37625</v>
      </c>
    </row>
    <row r="17" spans="2:12" x14ac:dyDescent="0.2">
      <c r="B17" s="101">
        <v>37625</v>
      </c>
      <c r="C17" s="102"/>
      <c r="E17" s="94">
        <f t="shared" si="0"/>
        <v>2003</v>
      </c>
      <c r="F17" s="94">
        <f t="shared" si="1"/>
        <v>1</v>
      </c>
      <c r="G17" s="94">
        <f t="shared" si="2"/>
        <v>4</v>
      </c>
      <c r="H17" s="94">
        <f t="shared" si="3"/>
        <v>7</v>
      </c>
      <c r="I17" s="95">
        <f t="shared" si="4"/>
        <v>37625</v>
      </c>
      <c r="K17" s="103" t="s">
        <v>172</v>
      </c>
      <c r="L17" s="97">
        <f t="shared" ref="L17" si="5">DATEVALUE(K17)</f>
        <v>37625</v>
      </c>
    </row>
    <row r="18" spans="2:12" x14ac:dyDescent="0.2">
      <c r="B18" s="104">
        <v>37625</v>
      </c>
      <c r="C18" s="105"/>
      <c r="E18" s="94">
        <f t="shared" si="0"/>
        <v>2003</v>
      </c>
      <c r="F18" s="94">
        <f t="shared" si="1"/>
        <v>1</v>
      </c>
      <c r="G18" s="94">
        <f t="shared" si="2"/>
        <v>4</v>
      </c>
      <c r="H18" s="94">
        <f t="shared" si="3"/>
        <v>7</v>
      </c>
      <c r="I18" s="95">
        <f t="shared" si="4"/>
        <v>37625</v>
      </c>
      <c r="K18" s="106" t="s">
        <v>173</v>
      </c>
      <c r="L18" s="97" t="e">
        <f>DATEVALUE(K18)</f>
        <v>#VALUE!</v>
      </c>
    </row>
    <row r="19" spans="2:12" x14ac:dyDescent="0.2">
      <c r="B19" s="92"/>
      <c r="C19" s="99"/>
      <c r="I19" s="93"/>
    </row>
    <row r="20" spans="2:12" x14ac:dyDescent="0.2">
      <c r="C20" s="99"/>
    </row>
    <row r="22" spans="2:12" x14ac:dyDescent="0.2">
      <c r="C22" s="99"/>
      <c r="H22" s="57">
        <f>WEEKDAY(B15,2)</f>
        <v>6</v>
      </c>
    </row>
    <row r="23" spans="2:12" x14ac:dyDescent="0.2">
      <c r="C23" s="99"/>
    </row>
    <row r="24" spans="2:12" x14ac:dyDescent="0.2">
      <c r="C24" s="99"/>
    </row>
    <row r="33" spans="2:12" ht="51" x14ac:dyDescent="0.2">
      <c r="D33" s="90" t="s">
        <v>174</v>
      </c>
      <c r="E33" s="90" t="s">
        <v>175</v>
      </c>
      <c r="F33" s="90" t="s">
        <v>176</v>
      </c>
      <c r="H33" s="89" t="s">
        <v>177</v>
      </c>
      <c r="K33" s="57" t="s">
        <v>178</v>
      </c>
      <c r="L33" s="107">
        <f ca="1">TODAY()</f>
        <v>44961</v>
      </c>
    </row>
    <row r="34" spans="2:12" x14ac:dyDescent="0.2">
      <c r="B34" s="57" t="s">
        <v>179</v>
      </c>
      <c r="C34" s="93">
        <f ca="1">TODAY()</f>
        <v>44961</v>
      </c>
      <c r="D34" s="107">
        <f ca="1">WORKDAY(C34,50,H34:H35)</f>
        <v>45030</v>
      </c>
      <c r="E34" s="108">
        <f ca="1">WORKDAY(C34,50)</f>
        <v>45030</v>
      </c>
      <c r="F34" s="107">
        <f ca="1">C34+50</f>
        <v>45011</v>
      </c>
      <c r="H34" s="93">
        <v>37806</v>
      </c>
    </row>
    <row r="35" spans="2:12" x14ac:dyDescent="0.2">
      <c r="B35" s="57" t="s">
        <v>180</v>
      </c>
      <c r="C35" s="93">
        <v>43446</v>
      </c>
      <c r="H35" s="93">
        <v>37641</v>
      </c>
    </row>
    <row r="36" spans="2:12" x14ac:dyDescent="0.2">
      <c r="C36" s="93"/>
      <c r="D36" s="57">
        <f ca="1">WEEKDAY(D34)</f>
        <v>6</v>
      </c>
      <c r="E36" s="57">
        <f ca="1">WEEKDAY(E34)</f>
        <v>6</v>
      </c>
    </row>
    <row r="37" spans="2:12" x14ac:dyDescent="0.2">
      <c r="B37" s="109" t="s">
        <v>181</v>
      </c>
      <c r="C37" s="94">
        <f ca="1">NETWORKDAYS(C34,C35)</f>
        <v>-1083</v>
      </c>
    </row>
    <row r="38" spans="2:12" x14ac:dyDescent="0.2">
      <c r="B38" s="57" t="s">
        <v>182</v>
      </c>
      <c r="C38" s="94">
        <f ca="1">NETWORKDAYS(C34,C35,H34:H35)</f>
        <v>-1083</v>
      </c>
    </row>
    <row r="39" spans="2:12" x14ac:dyDescent="0.2">
      <c r="K39" s="93"/>
    </row>
    <row r="40" spans="2:12" x14ac:dyDescent="0.2">
      <c r="B40" s="78" t="s">
        <v>183</v>
      </c>
      <c r="C40" s="94">
        <f ca="1">C35-C34</f>
        <v>-1515</v>
      </c>
      <c r="K40" s="110"/>
    </row>
    <row r="41" spans="2:12" x14ac:dyDescent="0.2">
      <c r="K41" s="93"/>
    </row>
    <row r="42" spans="2:12" x14ac:dyDescent="0.2">
      <c r="C42" s="78" t="s">
        <v>184</v>
      </c>
    </row>
    <row r="44" spans="2:12" x14ac:dyDescent="0.2">
      <c r="B44" s="111"/>
    </row>
  </sheetData>
  <printOptions headings="1" gridLines="1"/>
  <pageMargins left="0.75" right="0.75" top="1" bottom="1" header="0.5" footer="0.5"/>
  <pageSetup scale="85"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12"/>
  <sheetViews>
    <sheetView workbookViewId="0">
      <selection activeCell="D12" sqref="D12"/>
    </sheetView>
  </sheetViews>
  <sheetFormatPr defaultRowHeight="12.75" x14ac:dyDescent="0.2"/>
  <cols>
    <col min="2" max="2" width="11.42578125" bestFit="1" customWidth="1"/>
    <col min="3" max="3" width="16.140625" bestFit="1" customWidth="1"/>
    <col min="4" max="4" width="25.85546875" bestFit="1" customWidth="1"/>
  </cols>
  <sheetData>
    <row r="3" spans="2:4" x14ac:dyDescent="0.2">
      <c r="C3" s="135" t="s">
        <v>563</v>
      </c>
      <c r="D3" s="135" t="s">
        <v>564</v>
      </c>
    </row>
    <row r="4" spans="2:4" x14ac:dyDescent="0.2">
      <c r="B4" s="135" t="s">
        <v>555</v>
      </c>
      <c r="C4">
        <v>1452.5</v>
      </c>
      <c r="D4" s="128">
        <v>1452.5</v>
      </c>
    </row>
    <row r="5" spans="2:4" x14ac:dyDescent="0.2">
      <c r="B5" s="135" t="s">
        <v>556</v>
      </c>
      <c r="C5">
        <v>1452.5</v>
      </c>
      <c r="D5" s="126">
        <v>1452.5</v>
      </c>
    </row>
    <row r="6" spans="2:4" x14ac:dyDescent="0.2">
      <c r="B6" s="135" t="s">
        <v>557</v>
      </c>
      <c r="C6">
        <v>1452.5</v>
      </c>
      <c r="D6" s="127">
        <v>1452.5</v>
      </c>
    </row>
    <row r="7" spans="2:4" x14ac:dyDescent="0.2">
      <c r="B7" s="135" t="s">
        <v>558</v>
      </c>
      <c r="C7">
        <v>1452.5</v>
      </c>
      <c r="D7" s="129">
        <v>1452.5</v>
      </c>
    </row>
    <row r="8" spans="2:4" x14ac:dyDescent="0.2">
      <c r="B8" s="135" t="s">
        <v>559</v>
      </c>
      <c r="C8">
        <v>1452.5</v>
      </c>
      <c r="D8" s="130">
        <v>1452.5</v>
      </c>
    </row>
    <row r="9" spans="2:4" x14ac:dyDescent="0.2">
      <c r="B9" s="135" t="s">
        <v>560</v>
      </c>
      <c r="C9">
        <v>1452.5</v>
      </c>
      <c r="D9" s="131">
        <v>1452.5</v>
      </c>
    </row>
    <row r="10" spans="2:4" x14ac:dyDescent="0.2">
      <c r="B10" s="135" t="s">
        <v>561</v>
      </c>
      <c r="C10">
        <v>1452.5</v>
      </c>
      <c r="D10" s="132">
        <v>1452.5</v>
      </c>
    </row>
    <row r="11" spans="2:4" x14ac:dyDescent="0.2">
      <c r="B11" s="135" t="s">
        <v>562</v>
      </c>
      <c r="C11">
        <v>1452.5</v>
      </c>
      <c r="D11" s="133">
        <v>1452.5</v>
      </c>
    </row>
    <row r="12" spans="2:4" x14ac:dyDescent="0.2">
      <c r="B12" s="135" t="s">
        <v>565</v>
      </c>
      <c r="C12">
        <v>1452.5</v>
      </c>
      <c r="D12" s="134" t="s">
        <v>566</v>
      </c>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R128"/>
  <sheetViews>
    <sheetView workbookViewId="0">
      <selection activeCell="D8" sqref="D8"/>
    </sheetView>
  </sheetViews>
  <sheetFormatPr defaultRowHeight="12.75" x14ac:dyDescent="0.2"/>
  <cols>
    <col min="1" max="1" width="16" style="58" customWidth="1"/>
    <col min="2" max="2" width="17" style="57" customWidth="1"/>
    <col min="3" max="3" width="14" style="57" bestFit="1" customWidth="1"/>
    <col min="4" max="4" width="12.140625" style="57" bestFit="1" customWidth="1"/>
    <col min="5" max="5" width="9.140625" style="57"/>
    <col min="6" max="6" width="8.85546875" style="57" customWidth="1"/>
    <col min="7" max="7" width="14.5703125" style="57" customWidth="1"/>
    <col min="8" max="8" width="5" style="57" customWidth="1"/>
    <col min="9" max="9" width="16" style="57" bestFit="1" customWidth="1"/>
    <col min="10" max="10" width="17" style="57" bestFit="1" customWidth="1"/>
    <col min="11" max="11" width="3" style="57" customWidth="1"/>
    <col min="12" max="12" width="11.7109375" style="57" bestFit="1" customWidth="1"/>
    <col min="13" max="15" width="9.140625" style="57"/>
    <col min="16" max="16" width="13.85546875" style="57" bestFit="1" customWidth="1"/>
    <col min="17" max="17" width="16" style="57" bestFit="1" customWidth="1"/>
    <col min="18" max="18" width="17.5703125" style="57" bestFit="1" customWidth="1"/>
    <col min="19" max="19" width="15" style="57" bestFit="1" customWidth="1"/>
    <col min="20" max="16384" width="9.140625" style="57"/>
  </cols>
  <sheetData>
    <row r="1" spans="1:8" x14ac:dyDescent="0.2">
      <c r="A1" s="59" t="s">
        <v>22</v>
      </c>
      <c r="H1" s="60"/>
    </row>
    <row r="2" spans="1:8" x14ac:dyDescent="0.2">
      <c r="H2" s="60"/>
    </row>
    <row r="3" spans="1:8" x14ac:dyDescent="0.2">
      <c r="A3" s="58" t="s">
        <v>23</v>
      </c>
    </row>
    <row r="5" spans="1:8" ht="12.75" customHeight="1" x14ac:dyDescent="0.2">
      <c r="A5" s="61" t="s">
        <v>24</v>
      </c>
      <c r="B5" s="62" t="s">
        <v>25</v>
      </c>
      <c r="C5" s="63" t="s">
        <v>26</v>
      </c>
      <c r="D5" s="63" t="s">
        <v>27</v>
      </c>
      <c r="E5" s="63" t="s">
        <v>28</v>
      </c>
    </row>
    <row r="6" spans="1:8" x14ac:dyDescent="0.2">
      <c r="A6" s="64" t="s">
        <v>29</v>
      </c>
      <c r="B6" s="62" t="s">
        <v>10</v>
      </c>
      <c r="C6" s="65">
        <v>32</v>
      </c>
      <c r="D6" s="65">
        <v>17</v>
      </c>
      <c r="E6" s="65">
        <v>2.5</v>
      </c>
    </row>
    <row r="7" spans="1:8" x14ac:dyDescent="0.2">
      <c r="A7" s="64" t="s">
        <v>30</v>
      </c>
      <c r="B7" s="62" t="s">
        <v>10</v>
      </c>
      <c r="C7" s="65">
        <v>21</v>
      </c>
      <c r="D7" s="65">
        <v>27</v>
      </c>
      <c r="E7" s="65">
        <v>2.5</v>
      </c>
    </row>
    <row r="8" spans="1:8" x14ac:dyDescent="0.2">
      <c r="A8" s="64" t="s">
        <v>31</v>
      </c>
      <c r="B8" s="62" t="s">
        <v>10</v>
      </c>
      <c r="C8" s="65">
        <v>36</v>
      </c>
      <c r="D8" s="65">
        <v>30</v>
      </c>
      <c r="E8" s="65">
        <v>4</v>
      </c>
    </row>
    <row r="9" spans="1:8" x14ac:dyDescent="0.2">
      <c r="A9" s="64" t="s">
        <v>32</v>
      </c>
      <c r="B9" s="62" t="s">
        <v>10</v>
      </c>
      <c r="C9" s="65">
        <v>66</v>
      </c>
      <c r="D9" s="65">
        <v>31</v>
      </c>
      <c r="E9" s="65">
        <v>10</v>
      </c>
    </row>
    <row r="10" spans="1:8" x14ac:dyDescent="0.2">
      <c r="A10" s="64" t="s">
        <v>33</v>
      </c>
      <c r="B10" s="62" t="s">
        <v>10</v>
      </c>
      <c r="C10" s="65">
        <v>32</v>
      </c>
      <c r="D10" s="65">
        <v>33</v>
      </c>
      <c r="E10" s="65">
        <v>10</v>
      </c>
    </row>
    <row r="11" spans="1:8" x14ac:dyDescent="0.2">
      <c r="A11" s="64" t="s">
        <v>34</v>
      </c>
      <c r="B11" s="62" t="s">
        <v>10</v>
      </c>
      <c r="C11" s="65">
        <v>26</v>
      </c>
      <c r="D11" s="65">
        <v>44</v>
      </c>
      <c r="E11" s="65">
        <v>3</v>
      </c>
    </row>
    <row r="12" spans="1:8" x14ac:dyDescent="0.2">
      <c r="A12" s="64" t="s">
        <v>35</v>
      </c>
      <c r="B12" s="62" t="s">
        <v>10</v>
      </c>
      <c r="C12" s="65">
        <v>57</v>
      </c>
      <c r="D12" s="65">
        <v>47</v>
      </c>
      <c r="E12" s="65">
        <v>12</v>
      </c>
    </row>
    <row r="13" spans="1:8" x14ac:dyDescent="0.2">
      <c r="A13" s="64" t="s">
        <v>36</v>
      </c>
      <c r="B13" s="62" t="s">
        <v>10</v>
      </c>
      <c r="C13" s="65">
        <v>32</v>
      </c>
      <c r="D13" s="65">
        <v>47</v>
      </c>
      <c r="E13" s="65">
        <v>6</v>
      </c>
    </row>
    <row r="14" spans="1:8" x14ac:dyDescent="0.2">
      <c r="A14" s="64" t="s">
        <v>37</v>
      </c>
      <c r="B14" s="62" t="s">
        <v>10</v>
      </c>
      <c r="C14" s="65">
        <v>34</v>
      </c>
      <c r="D14" s="65">
        <v>47</v>
      </c>
      <c r="E14" s="65">
        <v>4.5</v>
      </c>
    </row>
    <row r="15" spans="1:8" x14ac:dyDescent="0.2">
      <c r="A15" s="64" t="s">
        <v>38</v>
      </c>
      <c r="B15" s="62" t="s">
        <v>10</v>
      </c>
      <c r="C15" s="65">
        <v>38</v>
      </c>
      <c r="D15" s="65">
        <v>49</v>
      </c>
      <c r="E15" s="65">
        <v>3</v>
      </c>
    </row>
    <row r="16" spans="1:8" x14ac:dyDescent="0.2">
      <c r="A16" s="64" t="s">
        <v>39</v>
      </c>
      <c r="B16" s="62" t="s">
        <v>10</v>
      </c>
      <c r="C16" s="65">
        <v>55</v>
      </c>
      <c r="D16" s="65">
        <v>51</v>
      </c>
      <c r="E16" s="65">
        <v>4</v>
      </c>
    </row>
    <row r="17" spans="1:18" x14ac:dyDescent="0.2">
      <c r="A17" s="64" t="s">
        <v>40</v>
      </c>
      <c r="B17" s="62" t="s">
        <v>10</v>
      </c>
      <c r="C17" s="65">
        <v>51</v>
      </c>
      <c r="D17" s="65">
        <v>53</v>
      </c>
      <c r="E17" s="65">
        <v>2.5</v>
      </c>
    </row>
    <row r="18" spans="1:18" x14ac:dyDescent="0.2">
      <c r="A18" s="64" t="s">
        <v>41</v>
      </c>
      <c r="B18" s="62" t="s">
        <v>10</v>
      </c>
      <c r="C18" s="65">
        <v>43</v>
      </c>
      <c r="D18" s="65">
        <v>55</v>
      </c>
      <c r="E18" s="65">
        <v>8.5</v>
      </c>
    </row>
    <row r="19" spans="1:18" x14ac:dyDescent="0.2">
      <c r="A19" s="64" t="s">
        <v>42</v>
      </c>
      <c r="B19" s="62" t="s">
        <v>10</v>
      </c>
      <c r="C19" s="65">
        <v>26</v>
      </c>
      <c r="D19" s="65">
        <v>75</v>
      </c>
      <c r="E19" s="65">
        <v>2</v>
      </c>
    </row>
    <row r="20" spans="1:18" x14ac:dyDescent="0.2">
      <c r="A20" s="64" t="s">
        <v>43</v>
      </c>
      <c r="B20" s="62" t="s">
        <v>10</v>
      </c>
      <c r="C20" s="65">
        <v>62</v>
      </c>
      <c r="D20" s="65">
        <v>85</v>
      </c>
      <c r="E20" s="65">
        <v>9</v>
      </c>
    </row>
    <row r="21" spans="1:18" x14ac:dyDescent="0.2">
      <c r="A21" s="64" t="s">
        <v>44</v>
      </c>
      <c r="B21" s="62" t="s">
        <v>10</v>
      </c>
      <c r="C21" s="65">
        <v>69</v>
      </c>
      <c r="D21" s="65">
        <v>85</v>
      </c>
      <c r="E21" s="65">
        <v>2.5</v>
      </c>
    </row>
    <row r="22" spans="1:18" x14ac:dyDescent="0.2">
      <c r="A22" s="64" t="s">
        <v>45</v>
      </c>
      <c r="B22" s="62" t="s">
        <v>10</v>
      </c>
      <c r="C22" s="65">
        <v>64</v>
      </c>
      <c r="D22" s="65">
        <v>104</v>
      </c>
      <c r="E22" s="65">
        <v>11</v>
      </c>
    </row>
    <row r="23" spans="1:18" x14ac:dyDescent="0.2">
      <c r="A23" s="64" t="s">
        <v>46</v>
      </c>
      <c r="B23" s="62" t="s">
        <v>10</v>
      </c>
      <c r="C23" s="65">
        <v>65</v>
      </c>
      <c r="D23" s="65">
        <v>125</v>
      </c>
      <c r="E23" s="65">
        <v>12</v>
      </c>
    </row>
    <row r="24" spans="1:18" x14ac:dyDescent="0.2">
      <c r="A24" s="64" t="s">
        <v>47</v>
      </c>
      <c r="B24" s="62" t="s">
        <v>48</v>
      </c>
      <c r="C24" s="65">
        <v>42</v>
      </c>
      <c r="D24" s="65">
        <v>4</v>
      </c>
      <c r="E24" s="65">
        <v>2</v>
      </c>
    </row>
    <row r="25" spans="1:18" x14ac:dyDescent="0.2">
      <c r="A25" s="64" t="s">
        <v>49</v>
      </c>
      <c r="B25" s="62" t="s">
        <v>48</v>
      </c>
      <c r="C25" s="65">
        <v>52</v>
      </c>
      <c r="D25" s="65">
        <v>14</v>
      </c>
      <c r="E25" s="65">
        <v>7</v>
      </c>
    </row>
    <row r="26" spans="1:18" x14ac:dyDescent="0.2">
      <c r="A26" s="64" t="s">
        <v>50</v>
      </c>
      <c r="B26" s="62" t="s">
        <v>48</v>
      </c>
      <c r="C26" s="65">
        <v>20</v>
      </c>
      <c r="D26" s="65">
        <v>16</v>
      </c>
      <c r="E26" s="65">
        <v>7</v>
      </c>
    </row>
    <row r="27" spans="1:18" x14ac:dyDescent="0.2">
      <c r="A27" s="64" t="s">
        <v>51</v>
      </c>
      <c r="B27" s="62" t="s">
        <v>48</v>
      </c>
      <c r="C27" s="65">
        <v>47</v>
      </c>
      <c r="D27" s="65">
        <v>19</v>
      </c>
      <c r="E27" s="65">
        <v>7</v>
      </c>
    </row>
    <row r="28" spans="1:18" x14ac:dyDescent="0.2">
      <c r="A28" s="64" t="s">
        <v>52</v>
      </c>
      <c r="B28" s="62" t="s">
        <v>48</v>
      </c>
      <c r="C28" s="65">
        <v>47</v>
      </c>
      <c r="D28" s="65">
        <v>21</v>
      </c>
      <c r="E28" s="65">
        <v>7.5</v>
      </c>
    </row>
    <row r="29" spans="1:18" x14ac:dyDescent="0.2">
      <c r="A29" s="64" t="s">
        <v>53</v>
      </c>
      <c r="B29" s="62" t="s">
        <v>48</v>
      </c>
      <c r="C29" s="65">
        <v>48</v>
      </c>
      <c r="D29" s="65">
        <v>24</v>
      </c>
      <c r="E29" s="65">
        <v>8</v>
      </c>
    </row>
    <row r="30" spans="1:18" x14ac:dyDescent="0.2">
      <c r="A30" s="64" t="s">
        <v>54</v>
      </c>
      <c r="B30" s="62" t="s">
        <v>48</v>
      </c>
      <c r="C30" s="65">
        <v>40</v>
      </c>
      <c r="D30" s="65">
        <v>28</v>
      </c>
      <c r="E30" s="65">
        <v>7</v>
      </c>
    </row>
    <row r="31" spans="1:18" x14ac:dyDescent="0.2">
      <c r="A31" s="64" t="s">
        <v>55</v>
      </c>
      <c r="B31" s="62" t="s">
        <v>48</v>
      </c>
      <c r="C31" s="65">
        <v>16</v>
      </c>
      <c r="D31" s="65">
        <v>29</v>
      </c>
      <c r="E31" s="65">
        <v>4</v>
      </c>
    </row>
    <row r="32" spans="1:18" x14ac:dyDescent="0.2">
      <c r="A32" s="64" t="s">
        <v>56</v>
      </c>
      <c r="B32" s="62" t="s">
        <v>48</v>
      </c>
      <c r="C32" s="65">
        <v>39</v>
      </c>
      <c r="D32" s="65">
        <v>36</v>
      </c>
      <c r="E32" s="65">
        <v>10</v>
      </c>
      <c r="P32" s="58"/>
      <c r="Q32" s="66"/>
      <c r="R32" s="66"/>
    </row>
    <row r="33" spans="1:18" x14ac:dyDescent="0.2">
      <c r="A33" s="64" t="s">
        <v>57</v>
      </c>
      <c r="B33" s="62" t="s">
        <v>48</v>
      </c>
      <c r="C33" s="65">
        <v>43</v>
      </c>
      <c r="D33" s="65">
        <v>37</v>
      </c>
      <c r="E33" s="65">
        <v>7.5</v>
      </c>
      <c r="P33" s="58"/>
      <c r="Q33" s="66"/>
      <c r="R33" s="66"/>
    </row>
    <row r="34" spans="1:18" x14ac:dyDescent="0.2">
      <c r="A34" s="64" t="s">
        <v>58</v>
      </c>
      <c r="B34" s="62" t="s">
        <v>48</v>
      </c>
      <c r="C34" s="65">
        <v>29</v>
      </c>
      <c r="D34" s="65">
        <v>37</v>
      </c>
      <c r="E34" s="65">
        <v>8</v>
      </c>
      <c r="P34" s="58"/>
      <c r="Q34" s="66"/>
      <c r="R34" s="66"/>
    </row>
    <row r="35" spans="1:18" x14ac:dyDescent="0.2">
      <c r="A35" s="64" t="s">
        <v>59</v>
      </c>
      <c r="B35" s="62" t="s">
        <v>48</v>
      </c>
      <c r="C35" s="65">
        <v>54</v>
      </c>
      <c r="D35" s="65">
        <v>39</v>
      </c>
      <c r="E35" s="65">
        <v>5.5</v>
      </c>
    </row>
    <row r="36" spans="1:18" x14ac:dyDescent="0.2">
      <c r="A36" s="64" t="s">
        <v>60</v>
      </c>
      <c r="B36" s="62" t="s">
        <v>48</v>
      </c>
      <c r="C36" s="65">
        <v>33</v>
      </c>
      <c r="D36" s="65">
        <v>40</v>
      </c>
      <c r="E36" s="65">
        <v>13</v>
      </c>
    </row>
    <row r="37" spans="1:18" x14ac:dyDescent="0.2">
      <c r="A37" s="64" t="s">
        <v>61</v>
      </c>
      <c r="B37" s="62" t="s">
        <v>48</v>
      </c>
      <c r="C37" s="65">
        <v>39</v>
      </c>
      <c r="D37" s="65">
        <v>43</v>
      </c>
      <c r="E37" s="65">
        <v>5.5</v>
      </c>
    </row>
    <row r="38" spans="1:18" x14ac:dyDescent="0.2">
      <c r="A38" s="64" t="s">
        <v>62</v>
      </c>
      <c r="B38" s="62" t="s">
        <v>48</v>
      </c>
      <c r="C38" s="65">
        <v>25</v>
      </c>
      <c r="D38" s="65">
        <v>49</v>
      </c>
      <c r="E38" s="65">
        <v>5.2</v>
      </c>
    </row>
    <row r="39" spans="1:18" x14ac:dyDescent="0.2">
      <c r="A39" s="64" t="s">
        <v>63</v>
      </c>
      <c r="B39" s="62" t="s">
        <v>48</v>
      </c>
      <c r="C39" s="65">
        <v>23</v>
      </c>
      <c r="D39" s="65">
        <v>52</v>
      </c>
      <c r="E39" s="65">
        <v>3.5</v>
      </c>
    </row>
    <row r="40" spans="1:18" x14ac:dyDescent="0.2">
      <c r="A40" s="64" t="s">
        <v>64</v>
      </c>
      <c r="B40" s="62" t="s">
        <v>48</v>
      </c>
      <c r="C40" s="65">
        <v>58</v>
      </c>
      <c r="D40" s="65">
        <v>56</v>
      </c>
      <c r="E40" s="65">
        <v>10</v>
      </c>
    </row>
    <row r="41" spans="1:18" x14ac:dyDescent="0.2">
      <c r="A41" s="64" t="s">
        <v>65</v>
      </c>
      <c r="B41" s="62" t="s">
        <v>48</v>
      </c>
      <c r="C41" s="65">
        <v>33</v>
      </c>
      <c r="D41" s="65">
        <v>59</v>
      </c>
      <c r="E41" s="65">
        <v>3</v>
      </c>
      <c r="P41" s="58"/>
      <c r="Q41" s="67"/>
      <c r="R41" s="66"/>
    </row>
    <row r="42" spans="1:18" x14ac:dyDescent="0.2">
      <c r="A42" s="64" t="s">
        <v>66</v>
      </c>
      <c r="B42" s="62" t="s">
        <v>48</v>
      </c>
      <c r="C42" s="65">
        <v>44</v>
      </c>
      <c r="D42" s="65">
        <v>60</v>
      </c>
      <c r="E42" s="65">
        <v>5.5</v>
      </c>
      <c r="P42" s="58"/>
      <c r="Q42" s="67"/>
      <c r="R42" s="66"/>
    </row>
    <row r="43" spans="1:18" x14ac:dyDescent="0.2">
      <c r="A43" s="64" t="s">
        <v>67</v>
      </c>
      <c r="B43" s="62" t="s">
        <v>48</v>
      </c>
      <c r="C43" s="65">
        <v>60</v>
      </c>
      <c r="D43" s="65">
        <v>63</v>
      </c>
      <c r="E43" s="65">
        <v>7.5</v>
      </c>
      <c r="P43" s="58"/>
      <c r="Q43" s="67"/>
      <c r="R43" s="66"/>
    </row>
    <row r="44" spans="1:18" x14ac:dyDescent="0.2">
      <c r="A44" s="64" t="s">
        <v>68</v>
      </c>
      <c r="B44" s="62" t="s">
        <v>48</v>
      </c>
      <c r="C44" s="65">
        <v>83</v>
      </c>
      <c r="D44" s="65">
        <v>65</v>
      </c>
      <c r="E44" s="65">
        <v>6</v>
      </c>
    </row>
    <row r="45" spans="1:18" x14ac:dyDescent="0.2">
      <c r="A45" s="64" t="s">
        <v>69</v>
      </c>
      <c r="B45" s="62" t="s">
        <v>48</v>
      </c>
      <c r="C45" s="65">
        <v>78</v>
      </c>
      <c r="D45" s="65">
        <v>67</v>
      </c>
      <c r="E45" s="65">
        <v>2.5</v>
      </c>
    </row>
    <row r="46" spans="1:18" x14ac:dyDescent="0.2">
      <c r="A46" s="64" t="s">
        <v>70</v>
      </c>
      <c r="B46" s="62" t="s">
        <v>48</v>
      </c>
      <c r="C46" s="65">
        <v>31</v>
      </c>
      <c r="D46" s="65">
        <v>67</v>
      </c>
      <c r="E46" s="65">
        <v>7.5</v>
      </c>
    </row>
    <row r="47" spans="1:18" x14ac:dyDescent="0.2">
      <c r="A47" s="64" t="s">
        <v>71</v>
      </c>
      <c r="B47" s="62" t="s">
        <v>48</v>
      </c>
      <c r="C47" s="65">
        <v>37</v>
      </c>
      <c r="D47" s="65">
        <v>68</v>
      </c>
      <c r="E47" s="65">
        <v>8</v>
      </c>
    </row>
    <row r="48" spans="1:18" x14ac:dyDescent="0.2">
      <c r="A48" s="64" t="s">
        <v>72</v>
      </c>
      <c r="B48" s="62" t="s">
        <v>48</v>
      </c>
      <c r="C48" s="65">
        <v>57</v>
      </c>
      <c r="D48" s="65">
        <v>69</v>
      </c>
      <c r="E48" s="65">
        <v>4</v>
      </c>
    </row>
    <row r="49" spans="1:5" x14ac:dyDescent="0.2">
      <c r="A49" s="64" t="s">
        <v>73</v>
      </c>
      <c r="B49" s="62" t="s">
        <v>48</v>
      </c>
      <c r="C49" s="65">
        <v>57</v>
      </c>
      <c r="D49" s="65">
        <v>69</v>
      </c>
      <c r="E49" s="65">
        <v>4</v>
      </c>
    </row>
    <row r="50" spans="1:5" x14ac:dyDescent="0.2">
      <c r="A50" s="64" t="s">
        <v>74</v>
      </c>
      <c r="B50" s="62" t="s">
        <v>48</v>
      </c>
      <c r="C50" s="65">
        <v>41</v>
      </c>
      <c r="D50" s="65">
        <v>71</v>
      </c>
      <c r="E50" s="65">
        <v>10</v>
      </c>
    </row>
    <row r="51" spans="1:5" x14ac:dyDescent="0.2">
      <c r="A51" s="64" t="s">
        <v>75</v>
      </c>
      <c r="B51" s="62" t="s">
        <v>48</v>
      </c>
      <c r="C51" s="65">
        <v>55</v>
      </c>
      <c r="D51" s="65">
        <v>73</v>
      </c>
      <c r="E51" s="65">
        <v>10</v>
      </c>
    </row>
    <row r="52" spans="1:5" x14ac:dyDescent="0.2">
      <c r="A52" s="64" t="s">
        <v>76</v>
      </c>
      <c r="B52" s="62" t="s">
        <v>48</v>
      </c>
      <c r="C52" s="65">
        <v>24</v>
      </c>
      <c r="D52" s="65">
        <v>74</v>
      </c>
      <c r="E52" s="65">
        <v>7.5</v>
      </c>
    </row>
    <row r="53" spans="1:5" x14ac:dyDescent="0.2">
      <c r="A53" s="64" t="s">
        <v>77</v>
      </c>
      <c r="B53" s="62" t="s">
        <v>48</v>
      </c>
      <c r="C53" s="65">
        <v>59</v>
      </c>
      <c r="D53" s="65">
        <v>77</v>
      </c>
      <c r="E53" s="65">
        <v>13</v>
      </c>
    </row>
    <row r="54" spans="1:5" x14ac:dyDescent="0.2">
      <c r="A54" s="64" t="s">
        <v>78</v>
      </c>
      <c r="B54" s="62" t="s">
        <v>48</v>
      </c>
      <c r="C54" s="65">
        <v>54</v>
      </c>
      <c r="D54" s="65">
        <v>82</v>
      </c>
      <c r="E54" s="65">
        <v>20</v>
      </c>
    </row>
    <row r="55" spans="1:5" x14ac:dyDescent="0.2">
      <c r="A55" s="64" t="s">
        <v>79</v>
      </c>
      <c r="B55" s="62" t="s">
        <v>48</v>
      </c>
      <c r="C55" s="65">
        <v>27</v>
      </c>
      <c r="D55" s="65">
        <v>83</v>
      </c>
      <c r="E55" s="65">
        <v>6</v>
      </c>
    </row>
    <row r="56" spans="1:5" x14ac:dyDescent="0.2">
      <c r="A56" s="64" t="s">
        <v>80</v>
      </c>
      <c r="B56" s="62" t="s">
        <v>48</v>
      </c>
      <c r="C56" s="65">
        <v>49</v>
      </c>
      <c r="D56" s="65">
        <v>86</v>
      </c>
      <c r="E56" s="65">
        <v>19.8</v>
      </c>
    </row>
    <row r="57" spans="1:5" x14ac:dyDescent="0.2">
      <c r="A57" s="64" t="s">
        <v>81</v>
      </c>
      <c r="B57" s="62" t="s">
        <v>48</v>
      </c>
      <c r="C57" s="65">
        <v>103</v>
      </c>
      <c r="D57" s="65">
        <v>91</v>
      </c>
      <c r="E57" s="65">
        <v>20</v>
      </c>
    </row>
    <row r="58" spans="1:5" x14ac:dyDescent="0.2">
      <c r="A58" s="64" t="s">
        <v>82</v>
      </c>
      <c r="B58" s="62" t="s">
        <v>48</v>
      </c>
      <c r="C58" s="65">
        <v>96</v>
      </c>
      <c r="D58" s="65">
        <v>91</v>
      </c>
      <c r="E58" s="65">
        <v>20</v>
      </c>
    </row>
    <row r="59" spans="1:5" x14ac:dyDescent="0.2">
      <c r="A59" s="64" t="s">
        <v>83</v>
      </c>
      <c r="B59" s="62" t="s">
        <v>48</v>
      </c>
      <c r="C59" s="65">
        <v>55</v>
      </c>
      <c r="D59" s="65">
        <v>94</v>
      </c>
      <c r="E59" s="65">
        <v>12.5</v>
      </c>
    </row>
    <row r="60" spans="1:5" x14ac:dyDescent="0.2">
      <c r="A60" s="64" t="s">
        <v>84</v>
      </c>
      <c r="B60" s="62" t="s">
        <v>48</v>
      </c>
      <c r="C60" s="65">
        <v>91</v>
      </c>
      <c r="D60" s="65">
        <v>95</v>
      </c>
      <c r="E60" s="65">
        <v>19</v>
      </c>
    </row>
    <row r="61" spans="1:5" x14ac:dyDescent="0.2">
      <c r="A61" s="64" t="s">
        <v>85</v>
      </c>
      <c r="B61" s="62" t="s">
        <v>48</v>
      </c>
      <c r="C61" s="65">
        <v>55</v>
      </c>
      <c r="D61" s="65">
        <v>99</v>
      </c>
      <c r="E61" s="65">
        <v>16.5</v>
      </c>
    </row>
    <row r="62" spans="1:5" x14ac:dyDescent="0.2">
      <c r="A62" s="64" t="s">
        <v>86</v>
      </c>
      <c r="B62" s="62" t="s">
        <v>48</v>
      </c>
      <c r="C62" s="65">
        <v>38</v>
      </c>
      <c r="D62" s="65">
        <v>103</v>
      </c>
      <c r="E62" s="65">
        <v>6</v>
      </c>
    </row>
    <row r="63" spans="1:5" x14ac:dyDescent="0.2">
      <c r="A63" s="64" t="s">
        <v>87</v>
      </c>
      <c r="B63" s="62" t="s">
        <v>48</v>
      </c>
      <c r="C63" s="65">
        <v>29</v>
      </c>
      <c r="D63" s="65">
        <v>108</v>
      </c>
      <c r="E63" s="65">
        <v>3</v>
      </c>
    </row>
    <row r="64" spans="1:5" x14ac:dyDescent="0.2">
      <c r="A64" s="64" t="s">
        <v>88</v>
      </c>
      <c r="B64" s="62" t="s">
        <v>48</v>
      </c>
      <c r="C64" s="65">
        <v>40</v>
      </c>
      <c r="D64" s="65">
        <v>122</v>
      </c>
      <c r="E64" s="65">
        <v>4.5</v>
      </c>
    </row>
    <row r="65" spans="1:5" x14ac:dyDescent="0.2">
      <c r="A65" s="64" t="s">
        <v>89</v>
      </c>
      <c r="B65" s="62" t="s">
        <v>48</v>
      </c>
      <c r="C65" s="65">
        <v>122</v>
      </c>
      <c r="D65" s="65">
        <v>123</v>
      </c>
      <c r="E65" s="65">
        <v>15</v>
      </c>
    </row>
    <row r="66" spans="1:5" x14ac:dyDescent="0.2">
      <c r="A66" s="64" t="s">
        <v>90</v>
      </c>
      <c r="B66" s="62" t="s">
        <v>48</v>
      </c>
      <c r="C66" s="65">
        <v>77</v>
      </c>
      <c r="D66" s="65">
        <v>123</v>
      </c>
      <c r="E66" s="65">
        <v>6</v>
      </c>
    </row>
    <row r="67" spans="1:5" x14ac:dyDescent="0.2">
      <c r="A67" s="64" t="s">
        <v>91</v>
      </c>
      <c r="B67" s="62" t="s">
        <v>48</v>
      </c>
      <c r="C67" s="65">
        <v>108</v>
      </c>
      <c r="D67" s="65">
        <v>124</v>
      </c>
      <c r="E67" s="65">
        <v>20</v>
      </c>
    </row>
    <row r="68" spans="1:5" x14ac:dyDescent="0.2">
      <c r="A68" s="64" t="s">
        <v>92</v>
      </c>
      <c r="B68" s="62" t="s">
        <v>48</v>
      </c>
      <c r="C68" s="65">
        <v>57</v>
      </c>
      <c r="D68" s="65">
        <v>124</v>
      </c>
      <c r="E68" s="65">
        <v>10</v>
      </c>
    </row>
    <row r="69" spans="1:5" x14ac:dyDescent="0.2">
      <c r="A69" s="64" t="s">
        <v>93</v>
      </c>
      <c r="B69" s="62" t="s">
        <v>48</v>
      </c>
      <c r="C69" s="65">
        <v>68</v>
      </c>
      <c r="D69" s="65">
        <v>137</v>
      </c>
      <c r="E69" s="65">
        <v>18</v>
      </c>
    </row>
    <row r="70" spans="1:5" x14ac:dyDescent="0.2">
      <c r="A70" s="64" t="s">
        <v>94</v>
      </c>
      <c r="B70" s="62" t="s">
        <v>48</v>
      </c>
      <c r="C70" s="65">
        <v>92</v>
      </c>
      <c r="D70" s="65">
        <v>180</v>
      </c>
      <c r="E70" s="65">
        <v>15</v>
      </c>
    </row>
    <row r="71" spans="1:5" x14ac:dyDescent="0.2">
      <c r="A71" s="64" t="s">
        <v>95</v>
      </c>
      <c r="B71" s="62" t="s">
        <v>48</v>
      </c>
      <c r="C71" s="65">
        <v>166</v>
      </c>
      <c r="D71" s="65">
        <v>182</v>
      </c>
      <c r="E71" s="65">
        <v>17.5</v>
      </c>
    </row>
    <row r="75" spans="1:5" x14ac:dyDescent="0.2">
      <c r="A75" s="57"/>
    </row>
    <row r="76" spans="1:5" x14ac:dyDescent="0.2">
      <c r="A76" s="57"/>
    </row>
    <row r="77" spans="1:5" x14ac:dyDescent="0.2">
      <c r="B77" s="67"/>
      <c r="C77" s="67"/>
      <c r="D77" s="67"/>
    </row>
    <row r="78" spans="1:5" x14ac:dyDescent="0.2">
      <c r="B78" s="67"/>
      <c r="C78" s="67"/>
      <c r="D78" s="67"/>
    </row>
    <row r="79" spans="1:5" x14ac:dyDescent="0.2">
      <c r="B79" s="67"/>
      <c r="C79" s="67"/>
      <c r="D79" s="67"/>
    </row>
    <row r="80" spans="1:5" x14ac:dyDescent="0.2">
      <c r="B80" s="67"/>
      <c r="C80" s="67"/>
      <c r="D80" s="67"/>
    </row>
    <row r="81" spans="1:4" x14ac:dyDescent="0.2">
      <c r="B81" s="67"/>
      <c r="C81" s="67"/>
      <c r="D81" s="67"/>
    </row>
    <row r="82" spans="1:4" x14ac:dyDescent="0.2">
      <c r="B82" s="67"/>
      <c r="C82" s="67"/>
      <c r="D82" s="67"/>
    </row>
    <row r="83" spans="1:4" x14ac:dyDescent="0.2">
      <c r="B83" s="67"/>
      <c r="C83" s="67"/>
      <c r="D83" s="67"/>
    </row>
    <row r="84" spans="1:4" x14ac:dyDescent="0.2">
      <c r="A84" s="57"/>
    </row>
    <row r="85" spans="1:4" x14ac:dyDescent="0.2">
      <c r="A85" s="57"/>
    </row>
    <row r="86" spans="1:4" x14ac:dyDescent="0.2">
      <c r="A86" s="57"/>
    </row>
    <row r="87" spans="1:4" x14ac:dyDescent="0.2">
      <c r="A87" s="57"/>
    </row>
    <row r="88" spans="1:4" x14ac:dyDescent="0.2">
      <c r="A88" s="57"/>
    </row>
    <row r="89" spans="1:4" x14ac:dyDescent="0.2">
      <c r="B89" s="66"/>
      <c r="C89" s="66"/>
      <c r="D89" s="66"/>
    </row>
    <row r="90" spans="1:4" x14ac:dyDescent="0.2">
      <c r="B90" s="66"/>
      <c r="C90" s="66"/>
      <c r="D90" s="66"/>
    </row>
    <row r="91" spans="1:4" x14ac:dyDescent="0.2">
      <c r="B91" s="66"/>
      <c r="C91" s="66"/>
      <c r="D91" s="66"/>
    </row>
    <row r="92" spans="1:4" x14ac:dyDescent="0.2">
      <c r="B92" s="66"/>
      <c r="C92" s="66"/>
      <c r="D92" s="66"/>
    </row>
    <row r="93" spans="1:4" x14ac:dyDescent="0.2">
      <c r="B93" s="66"/>
      <c r="C93" s="66"/>
      <c r="D93" s="66"/>
    </row>
    <row r="94" spans="1:4" x14ac:dyDescent="0.2">
      <c r="B94" s="66"/>
      <c r="C94" s="66"/>
      <c r="D94" s="66"/>
    </row>
    <row r="95" spans="1:4" x14ac:dyDescent="0.2">
      <c r="B95" s="66"/>
      <c r="C95" s="66"/>
      <c r="D95" s="66"/>
    </row>
    <row r="96" spans="1:4" x14ac:dyDescent="0.2">
      <c r="A96" s="57"/>
    </row>
    <row r="97" spans="1:12" x14ac:dyDescent="0.2">
      <c r="A97" s="57"/>
    </row>
    <row r="98" spans="1:12" x14ac:dyDescent="0.2">
      <c r="A98" s="57"/>
    </row>
    <row r="99" spans="1:12" x14ac:dyDescent="0.2">
      <c r="A99" s="57"/>
    </row>
    <row r="100" spans="1:12" x14ac:dyDescent="0.2">
      <c r="A100" s="57"/>
    </row>
    <row r="101" spans="1:12" x14ac:dyDescent="0.2">
      <c r="A101" s="57"/>
    </row>
    <row r="102" spans="1:12" x14ac:dyDescent="0.2">
      <c r="A102" s="57"/>
      <c r="I102" s="58"/>
      <c r="J102" s="66"/>
      <c r="K102" s="66"/>
      <c r="L102" s="66"/>
    </row>
    <row r="103" spans="1:12" x14ac:dyDescent="0.2">
      <c r="A103" s="57"/>
      <c r="I103" s="58"/>
      <c r="J103" s="66"/>
      <c r="K103" s="66"/>
      <c r="L103" s="66"/>
    </row>
    <row r="104" spans="1:12" x14ac:dyDescent="0.2">
      <c r="A104" s="57"/>
      <c r="I104" s="58"/>
      <c r="J104" s="66"/>
      <c r="K104" s="66"/>
      <c r="L104" s="66"/>
    </row>
    <row r="105" spans="1:12" x14ac:dyDescent="0.2">
      <c r="A105" s="57"/>
      <c r="I105" s="58"/>
      <c r="J105" s="66"/>
      <c r="K105" s="66"/>
      <c r="L105" s="66"/>
    </row>
    <row r="106" spans="1:12" x14ac:dyDescent="0.2">
      <c r="A106" s="57"/>
      <c r="I106" s="58"/>
      <c r="J106" s="66"/>
      <c r="K106" s="66"/>
      <c r="L106" s="66"/>
    </row>
    <row r="107" spans="1:12" x14ac:dyDescent="0.2">
      <c r="A107" s="57"/>
      <c r="I107" s="58"/>
      <c r="J107" s="66"/>
      <c r="K107" s="66"/>
      <c r="L107" s="66"/>
    </row>
    <row r="108" spans="1:12" x14ac:dyDescent="0.2">
      <c r="A108" s="57"/>
      <c r="I108" s="58"/>
      <c r="J108" s="66"/>
      <c r="K108" s="66"/>
      <c r="L108" s="66"/>
    </row>
    <row r="109" spans="1:12" x14ac:dyDescent="0.2">
      <c r="A109" s="57"/>
      <c r="I109" s="58"/>
      <c r="J109" s="66"/>
      <c r="K109" s="66"/>
      <c r="L109" s="66"/>
    </row>
    <row r="110" spans="1:12" x14ac:dyDescent="0.2">
      <c r="A110" s="57"/>
      <c r="I110" s="58"/>
      <c r="J110" s="66"/>
      <c r="K110" s="66"/>
      <c r="L110" s="66"/>
    </row>
    <row r="111" spans="1:12" x14ac:dyDescent="0.2">
      <c r="A111" s="57"/>
      <c r="I111" s="58"/>
      <c r="J111" s="66"/>
      <c r="K111" s="66"/>
      <c r="L111" s="66"/>
    </row>
    <row r="112" spans="1:12" x14ac:dyDescent="0.2">
      <c r="A112" s="57"/>
      <c r="I112" s="58"/>
      <c r="J112" s="66"/>
      <c r="K112" s="66"/>
      <c r="L112" s="66"/>
    </row>
    <row r="113" spans="1:12" x14ac:dyDescent="0.2">
      <c r="A113" s="57"/>
      <c r="I113" s="58"/>
      <c r="J113" s="66"/>
      <c r="K113" s="66"/>
      <c r="L113" s="66"/>
    </row>
    <row r="114" spans="1:12" x14ac:dyDescent="0.2">
      <c r="A114" s="57"/>
      <c r="I114" s="58"/>
      <c r="J114" s="66"/>
      <c r="K114" s="66"/>
      <c r="L114" s="66"/>
    </row>
    <row r="115" spans="1:12" x14ac:dyDescent="0.2">
      <c r="A115" s="57"/>
      <c r="I115" s="58"/>
      <c r="J115" s="66"/>
      <c r="K115" s="66"/>
      <c r="L115" s="66"/>
    </row>
    <row r="116" spans="1:12" x14ac:dyDescent="0.2">
      <c r="I116" s="58"/>
      <c r="J116" s="66"/>
      <c r="K116" s="66"/>
      <c r="L116" s="66"/>
    </row>
    <row r="117" spans="1:12" x14ac:dyDescent="0.2">
      <c r="I117" s="58"/>
      <c r="J117" s="66"/>
      <c r="K117" s="66"/>
      <c r="L117" s="66"/>
    </row>
    <row r="118" spans="1:12" x14ac:dyDescent="0.2">
      <c r="I118" s="58"/>
      <c r="J118" s="66"/>
      <c r="K118" s="66"/>
      <c r="L118" s="66"/>
    </row>
    <row r="119" spans="1:12" x14ac:dyDescent="0.2">
      <c r="I119" s="58"/>
      <c r="J119" s="66"/>
      <c r="K119" s="66"/>
      <c r="L119" s="66"/>
    </row>
    <row r="120" spans="1:12" x14ac:dyDescent="0.2">
      <c r="I120" s="58"/>
      <c r="J120" s="66"/>
      <c r="K120" s="66"/>
      <c r="L120" s="66"/>
    </row>
    <row r="121" spans="1:12" x14ac:dyDescent="0.2">
      <c r="I121" s="58"/>
      <c r="J121" s="66"/>
      <c r="K121" s="66"/>
      <c r="L121" s="66"/>
    </row>
    <row r="122" spans="1:12" x14ac:dyDescent="0.2">
      <c r="I122" s="58"/>
      <c r="J122" s="66"/>
      <c r="K122" s="66"/>
      <c r="L122" s="66"/>
    </row>
    <row r="123" spans="1:12" x14ac:dyDescent="0.2">
      <c r="I123" s="58"/>
      <c r="J123" s="66"/>
      <c r="K123" s="66"/>
      <c r="L123" s="66"/>
    </row>
    <row r="124" spans="1:12" x14ac:dyDescent="0.2">
      <c r="I124" s="58"/>
      <c r="J124" s="66"/>
      <c r="K124" s="66"/>
      <c r="L124" s="66"/>
    </row>
    <row r="125" spans="1:12" x14ac:dyDescent="0.2">
      <c r="I125" s="58"/>
      <c r="J125" s="66"/>
      <c r="K125" s="66"/>
      <c r="L125" s="66"/>
    </row>
    <row r="126" spans="1:12" x14ac:dyDescent="0.2">
      <c r="I126" s="58"/>
      <c r="J126" s="66"/>
      <c r="K126" s="66"/>
      <c r="L126" s="66"/>
    </row>
    <row r="127" spans="1:12" x14ac:dyDescent="0.2">
      <c r="I127" s="58"/>
      <c r="J127" s="66"/>
      <c r="K127" s="66"/>
      <c r="L127" s="66"/>
    </row>
    <row r="128" spans="1:12" x14ac:dyDescent="0.2">
      <c r="I128" s="58"/>
      <c r="J128" s="66"/>
      <c r="K128" s="66"/>
      <c r="L128" s="66"/>
    </row>
  </sheetData>
  <conditionalFormatting sqref="Q21">
    <cfRule type="cellIs" dxfId="2" priority="1" operator="between">
      <formula>5</formula>
      <formula>10</formula>
    </cfRule>
  </conditionalFormatting>
  <printOptions headings="1" gridLines="1"/>
  <pageMargins left="0.75" right="0.75" top="1" bottom="1" header="0.5" footer="0.5"/>
  <pageSetup orientation="portrait" r:id="rId1"/>
  <headerFooter alignWithMargins="0">
    <oddFooter>&amp;CFamous actors and actresses</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R128"/>
  <sheetViews>
    <sheetView workbookViewId="0">
      <selection activeCell="J17" sqref="J17"/>
    </sheetView>
  </sheetViews>
  <sheetFormatPr defaultRowHeight="12.75" x14ac:dyDescent="0.2"/>
  <cols>
    <col min="1" max="1" width="16" style="58" customWidth="1"/>
    <col min="2" max="2" width="17" style="57" customWidth="1"/>
    <col min="3" max="3" width="14" style="57" bestFit="1" customWidth="1"/>
    <col min="4" max="4" width="12.140625" style="57" bestFit="1" customWidth="1"/>
    <col min="5" max="5" width="9.140625" style="57"/>
    <col min="6" max="6" width="8.85546875" style="57" customWidth="1"/>
    <col min="7" max="7" width="14.5703125" style="57" customWidth="1"/>
    <col min="8" max="8" width="5" style="57" customWidth="1"/>
    <col min="9" max="9" width="16" style="57" bestFit="1" customWidth="1"/>
    <col min="10" max="10" width="17" style="57" bestFit="1" customWidth="1"/>
    <col min="11" max="11" width="3" style="57" customWidth="1"/>
    <col min="12" max="12" width="11.7109375" style="57" bestFit="1" customWidth="1"/>
    <col min="13" max="15" width="9.140625" style="57"/>
    <col min="16" max="16" width="13.85546875" style="57" bestFit="1" customWidth="1"/>
    <col min="17" max="17" width="16" style="57" bestFit="1" customWidth="1"/>
    <col min="18" max="18" width="17.5703125" style="57" bestFit="1" customWidth="1"/>
    <col min="19" max="19" width="15" style="57" bestFit="1" customWidth="1"/>
    <col min="20" max="16384" width="9.140625" style="57"/>
  </cols>
  <sheetData>
    <row r="1" spans="1:8" x14ac:dyDescent="0.2">
      <c r="A1" s="59" t="s">
        <v>22</v>
      </c>
      <c r="H1" s="60"/>
    </row>
    <row r="2" spans="1:8" x14ac:dyDescent="0.2">
      <c r="H2" s="60"/>
    </row>
    <row r="3" spans="1:8" x14ac:dyDescent="0.2">
      <c r="A3" s="58" t="s">
        <v>23</v>
      </c>
    </row>
    <row r="5" spans="1:8" ht="12.75" customHeight="1" x14ac:dyDescent="0.2">
      <c r="A5" s="61" t="s">
        <v>24</v>
      </c>
      <c r="B5" s="62" t="s">
        <v>25</v>
      </c>
      <c r="C5" s="63" t="s">
        <v>26</v>
      </c>
      <c r="D5" s="63" t="s">
        <v>27</v>
      </c>
      <c r="E5" s="63" t="s">
        <v>28</v>
      </c>
    </row>
    <row r="6" spans="1:8" x14ac:dyDescent="0.2">
      <c r="A6" s="64" t="s">
        <v>29</v>
      </c>
      <c r="B6" s="62" t="s">
        <v>10</v>
      </c>
      <c r="C6" s="65">
        <v>32</v>
      </c>
      <c r="D6" s="65">
        <v>17</v>
      </c>
      <c r="E6" s="65">
        <v>2.5</v>
      </c>
    </row>
    <row r="7" spans="1:8" x14ac:dyDescent="0.2">
      <c r="A7" s="64" t="s">
        <v>30</v>
      </c>
      <c r="B7" s="62" t="s">
        <v>10</v>
      </c>
      <c r="C7" s="65">
        <v>21</v>
      </c>
      <c r="D7" s="65">
        <v>27</v>
      </c>
      <c r="E7" s="65">
        <v>2.5</v>
      </c>
    </row>
    <row r="8" spans="1:8" x14ac:dyDescent="0.2">
      <c r="A8" s="64" t="s">
        <v>31</v>
      </c>
      <c r="B8" s="62" t="s">
        <v>10</v>
      </c>
      <c r="C8" s="65">
        <v>36</v>
      </c>
      <c r="D8" s="65">
        <v>30</v>
      </c>
      <c r="E8" s="65">
        <v>4</v>
      </c>
    </row>
    <row r="9" spans="1:8" x14ac:dyDescent="0.2">
      <c r="A9" s="64" t="s">
        <v>32</v>
      </c>
      <c r="B9" s="62" t="s">
        <v>10</v>
      </c>
      <c r="C9" s="65">
        <v>66</v>
      </c>
      <c r="D9" s="65">
        <v>31</v>
      </c>
      <c r="E9" s="65">
        <v>10</v>
      </c>
    </row>
    <row r="10" spans="1:8" x14ac:dyDescent="0.2">
      <c r="A10" s="64" t="s">
        <v>33</v>
      </c>
      <c r="B10" s="62" t="s">
        <v>10</v>
      </c>
      <c r="C10" s="65">
        <v>32</v>
      </c>
      <c r="D10" s="65">
        <v>33</v>
      </c>
      <c r="E10" s="65">
        <v>10</v>
      </c>
    </row>
    <row r="11" spans="1:8" x14ac:dyDescent="0.2">
      <c r="A11" s="64" t="s">
        <v>34</v>
      </c>
      <c r="B11" s="62" t="s">
        <v>10</v>
      </c>
      <c r="C11" s="65">
        <v>26</v>
      </c>
      <c r="D11" s="65">
        <v>44</v>
      </c>
      <c r="E11" s="65">
        <v>3</v>
      </c>
    </row>
    <row r="12" spans="1:8" x14ac:dyDescent="0.2">
      <c r="A12" s="64" t="s">
        <v>35</v>
      </c>
      <c r="B12" s="62" t="s">
        <v>10</v>
      </c>
      <c r="C12" s="65">
        <v>57</v>
      </c>
      <c r="D12" s="65">
        <v>47</v>
      </c>
      <c r="E12" s="65">
        <v>12</v>
      </c>
    </row>
    <row r="13" spans="1:8" x14ac:dyDescent="0.2">
      <c r="A13" s="64" t="s">
        <v>36</v>
      </c>
      <c r="B13" s="62" t="s">
        <v>10</v>
      </c>
      <c r="C13" s="65">
        <v>32</v>
      </c>
      <c r="D13" s="65">
        <v>47</v>
      </c>
      <c r="E13" s="65">
        <v>6</v>
      </c>
    </row>
    <row r="14" spans="1:8" x14ac:dyDescent="0.2">
      <c r="A14" s="64" t="s">
        <v>37</v>
      </c>
      <c r="B14" s="62" t="s">
        <v>10</v>
      </c>
      <c r="C14" s="65">
        <v>34</v>
      </c>
      <c r="D14" s="65">
        <v>47</v>
      </c>
      <c r="E14" s="65">
        <v>4.5</v>
      </c>
    </row>
    <row r="15" spans="1:8" x14ac:dyDescent="0.2">
      <c r="A15" s="64" t="s">
        <v>38</v>
      </c>
      <c r="B15" s="62" t="s">
        <v>10</v>
      </c>
      <c r="C15" s="65">
        <v>38</v>
      </c>
      <c r="D15" s="65">
        <v>49</v>
      </c>
      <c r="E15" s="65">
        <v>3</v>
      </c>
    </row>
    <row r="16" spans="1:8" x14ac:dyDescent="0.2">
      <c r="A16" s="64" t="s">
        <v>39</v>
      </c>
      <c r="B16" s="62" t="s">
        <v>10</v>
      </c>
      <c r="C16" s="65">
        <v>55</v>
      </c>
      <c r="D16" s="65">
        <v>51</v>
      </c>
      <c r="E16" s="65">
        <v>4</v>
      </c>
    </row>
    <row r="17" spans="1:18" x14ac:dyDescent="0.2">
      <c r="A17" s="64" t="s">
        <v>40</v>
      </c>
      <c r="B17" s="62" t="s">
        <v>10</v>
      </c>
      <c r="C17" s="65">
        <v>51</v>
      </c>
      <c r="D17" s="65">
        <v>53</v>
      </c>
      <c r="E17" s="65">
        <v>2.5</v>
      </c>
    </row>
    <row r="18" spans="1:18" x14ac:dyDescent="0.2">
      <c r="A18" s="64" t="s">
        <v>41</v>
      </c>
      <c r="B18" s="62" t="s">
        <v>10</v>
      </c>
      <c r="C18" s="65">
        <v>43</v>
      </c>
      <c r="D18" s="65">
        <v>55</v>
      </c>
      <c r="E18" s="65">
        <v>8.5</v>
      </c>
    </row>
    <row r="19" spans="1:18" x14ac:dyDescent="0.2">
      <c r="A19" s="64" t="s">
        <v>42</v>
      </c>
      <c r="B19" s="62" t="s">
        <v>10</v>
      </c>
      <c r="C19" s="65">
        <v>26</v>
      </c>
      <c r="D19" s="65">
        <v>75</v>
      </c>
      <c r="E19" s="65">
        <v>2</v>
      </c>
    </row>
    <row r="20" spans="1:18" x14ac:dyDescent="0.2">
      <c r="A20" s="64" t="s">
        <v>43</v>
      </c>
      <c r="B20" s="62" t="s">
        <v>10</v>
      </c>
      <c r="C20" s="65">
        <v>62</v>
      </c>
      <c r="D20" s="65">
        <v>85</v>
      </c>
      <c r="E20" s="65">
        <v>9</v>
      </c>
    </row>
    <row r="21" spans="1:18" x14ac:dyDescent="0.2">
      <c r="A21" s="64" t="s">
        <v>44</v>
      </c>
      <c r="B21" s="62" t="s">
        <v>10</v>
      </c>
      <c r="C21" s="65">
        <v>69</v>
      </c>
      <c r="D21" s="65">
        <v>85</v>
      </c>
      <c r="E21" s="65">
        <v>2.5</v>
      </c>
    </row>
    <row r="22" spans="1:18" x14ac:dyDescent="0.2">
      <c r="A22" s="64" t="s">
        <v>45</v>
      </c>
      <c r="B22" s="62" t="s">
        <v>10</v>
      </c>
      <c r="C22" s="65">
        <v>64</v>
      </c>
      <c r="D22" s="65">
        <v>104</v>
      </c>
      <c r="E22" s="65">
        <v>11</v>
      </c>
    </row>
    <row r="23" spans="1:18" x14ac:dyDescent="0.2">
      <c r="A23" s="64" t="s">
        <v>46</v>
      </c>
      <c r="B23" s="62" t="s">
        <v>10</v>
      </c>
      <c r="C23" s="65">
        <v>65</v>
      </c>
      <c r="D23" s="65">
        <v>125</v>
      </c>
      <c r="E23" s="65">
        <v>12</v>
      </c>
    </row>
    <row r="24" spans="1:18" x14ac:dyDescent="0.2">
      <c r="A24" s="64" t="s">
        <v>47</v>
      </c>
      <c r="B24" s="62" t="s">
        <v>48</v>
      </c>
      <c r="C24" s="65">
        <v>42</v>
      </c>
      <c r="D24" s="65">
        <v>4</v>
      </c>
      <c r="E24" s="65">
        <v>2</v>
      </c>
    </row>
    <row r="25" spans="1:18" x14ac:dyDescent="0.2">
      <c r="A25" s="64" t="s">
        <v>49</v>
      </c>
      <c r="B25" s="62" t="s">
        <v>48</v>
      </c>
      <c r="C25" s="65">
        <v>52</v>
      </c>
      <c r="D25" s="65">
        <v>14</v>
      </c>
      <c r="E25" s="65">
        <v>7</v>
      </c>
    </row>
    <row r="26" spans="1:18" x14ac:dyDescent="0.2">
      <c r="A26" s="64" t="s">
        <v>50</v>
      </c>
      <c r="B26" s="62" t="s">
        <v>48</v>
      </c>
      <c r="C26" s="65">
        <v>20</v>
      </c>
      <c r="D26" s="65">
        <v>16</v>
      </c>
      <c r="E26" s="65">
        <v>7</v>
      </c>
    </row>
    <row r="27" spans="1:18" x14ac:dyDescent="0.2">
      <c r="A27" s="64" t="s">
        <v>51</v>
      </c>
      <c r="B27" s="62" t="s">
        <v>48</v>
      </c>
      <c r="C27" s="65">
        <v>47</v>
      </c>
      <c r="D27" s="65">
        <v>19</v>
      </c>
      <c r="E27" s="65">
        <v>7</v>
      </c>
    </row>
    <row r="28" spans="1:18" x14ac:dyDescent="0.2">
      <c r="A28" s="64" t="s">
        <v>52</v>
      </c>
      <c r="B28" s="62" t="s">
        <v>48</v>
      </c>
      <c r="C28" s="65">
        <v>47</v>
      </c>
      <c r="D28" s="65">
        <v>21</v>
      </c>
      <c r="E28" s="65">
        <v>7.5</v>
      </c>
    </row>
    <row r="29" spans="1:18" x14ac:dyDescent="0.2">
      <c r="A29" s="64" t="s">
        <v>53</v>
      </c>
      <c r="B29" s="62" t="s">
        <v>48</v>
      </c>
      <c r="C29" s="65">
        <v>48</v>
      </c>
      <c r="D29" s="65">
        <v>24</v>
      </c>
      <c r="E29" s="65">
        <v>8</v>
      </c>
    </row>
    <row r="30" spans="1:18" x14ac:dyDescent="0.2">
      <c r="A30" s="64" t="s">
        <v>54</v>
      </c>
      <c r="B30" s="62" t="s">
        <v>48</v>
      </c>
      <c r="C30" s="65">
        <v>40</v>
      </c>
      <c r="D30" s="65">
        <v>28</v>
      </c>
      <c r="E30" s="65">
        <v>7</v>
      </c>
    </row>
    <row r="31" spans="1:18" x14ac:dyDescent="0.2">
      <c r="A31" s="64" t="s">
        <v>55</v>
      </c>
      <c r="B31" s="62" t="s">
        <v>48</v>
      </c>
      <c r="C31" s="65">
        <v>16</v>
      </c>
      <c r="D31" s="65">
        <v>29</v>
      </c>
      <c r="E31" s="65">
        <v>4</v>
      </c>
    </row>
    <row r="32" spans="1:18" x14ac:dyDescent="0.2">
      <c r="A32" s="64" t="s">
        <v>56</v>
      </c>
      <c r="B32" s="62" t="s">
        <v>48</v>
      </c>
      <c r="C32" s="65">
        <v>39</v>
      </c>
      <c r="D32" s="65">
        <v>36</v>
      </c>
      <c r="E32" s="65">
        <v>10</v>
      </c>
      <c r="P32" s="58"/>
      <c r="Q32" s="66"/>
      <c r="R32" s="66"/>
    </row>
    <row r="33" spans="1:18" x14ac:dyDescent="0.2">
      <c r="A33" s="64" t="s">
        <v>57</v>
      </c>
      <c r="B33" s="62" t="s">
        <v>48</v>
      </c>
      <c r="C33" s="65">
        <v>43</v>
      </c>
      <c r="D33" s="65">
        <v>37</v>
      </c>
      <c r="E33" s="65">
        <v>7.5</v>
      </c>
      <c r="P33" s="58"/>
      <c r="Q33" s="66"/>
      <c r="R33" s="66"/>
    </row>
    <row r="34" spans="1:18" x14ac:dyDescent="0.2">
      <c r="A34" s="64" t="s">
        <v>58</v>
      </c>
      <c r="B34" s="62" t="s">
        <v>48</v>
      </c>
      <c r="C34" s="65">
        <v>29</v>
      </c>
      <c r="D34" s="65">
        <v>37</v>
      </c>
      <c r="E34" s="65">
        <v>8</v>
      </c>
      <c r="P34" s="58"/>
      <c r="Q34" s="66"/>
      <c r="R34" s="66"/>
    </row>
    <row r="35" spans="1:18" x14ac:dyDescent="0.2">
      <c r="A35" s="64" t="s">
        <v>59</v>
      </c>
      <c r="B35" s="62" t="s">
        <v>48</v>
      </c>
      <c r="C35" s="65">
        <v>54</v>
      </c>
      <c r="D35" s="65">
        <v>39</v>
      </c>
      <c r="E35" s="65">
        <v>5.5</v>
      </c>
    </row>
    <row r="36" spans="1:18" x14ac:dyDescent="0.2">
      <c r="A36" s="64" t="s">
        <v>60</v>
      </c>
      <c r="B36" s="62" t="s">
        <v>48</v>
      </c>
      <c r="C36" s="65">
        <v>33</v>
      </c>
      <c r="D36" s="65">
        <v>40</v>
      </c>
      <c r="E36" s="65">
        <v>13</v>
      </c>
    </row>
    <row r="37" spans="1:18" x14ac:dyDescent="0.2">
      <c r="A37" s="64" t="s">
        <v>61</v>
      </c>
      <c r="B37" s="62" t="s">
        <v>48</v>
      </c>
      <c r="C37" s="65">
        <v>39</v>
      </c>
      <c r="D37" s="65">
        <v>43</v>
      </c>
      <c r="E37" s="65">
        <v>5.5</v>
      </c>
    </row>
    <row r="38" spans="1:18" x14ac:dyDescent="0.2">
      <c r="A38" s="64" t="s">
        <v>62</v>
      </c>
      <c r="B38" s="62" t="s">
        <v>48</v>
      </c>
      <c r="C38" s="65">
        <v>25</v>
      </c>
      <c r="D38" s="65">
        <v>49</v>
      </c>
      <c r="E38" s="65">
        <v>5.2</v>
      </c>
    </row>
    <row r="39" spans="1:18" x14ac:dyDescent="0.2">
      <c r="A39" s="64" t="s">
        <v>63</v>
      </c>
      <c r="B39" s="62" t="s">
        <v>48</v>
      </c>
      <c r="C39" s="65">
        <v>23</v>
      </c>
      <c r="D39" s="65">
        <v>52</v>
      </c>
      <c r="E39" s="65">
        <v>3.5</v>
      </c>
    </row>
    <row r="40" spans="1:18" x14ac:dyDescent="0.2">
      <c r="A40" s="64" t="s">
        <v>64</v>
      </c>
      <c r="B40" s="62" t="s">
        <v>48</v>
      </c>
      <c r="C40" s="65">
        <v>58</v>
      </c>
      <c r="D40" s="65">
        <v>56</v>
      </c>
      <c r="E40" s="65">
        <v>10</v>
      </c>
    </row>
    <row r="41" spans="1:18" x14ac:dyDescent="0.2">
      <c r="A41" s="64" t="s">
        <v>65</v>
      </c>
      <c r="B41" s="62" t="s">
        <v>48</v>
      </c>
      <c r="C41" s="65">
        <v>33</v>
      </c>
      <c r="D41" s="65">
        <v>59</v>
      </c>
      <c r="E41" s="65">
        <v>3</v>
      </c>
      <c r="P41" s="58"/>
      <c r="Q41" s="67"/>
      <c r="R41" s="66"/>
    </row>
    <row r="42" spans="1:18" x14ac:dyDescent="0.2">
      <c r="A42" s="64" t="s">
        <v>66</v>
      </c>
      <c r="B42" s="62" t="s">
        <v>48</v>
      </c>
      <c r="C42" s="65">
        <v>44</v>
      </c>
      <c r="D42" s="65">
        <v>60</v>
      </c>
      <c r="E42" s="65">
        <v>5.5</v>
      </c>
      <c r="P42" s="58"/>
      <c r="Q42" s="67"/>
      <c r="R42" s="66"/>
    </row>
    <row r="43" spans="1:18" x14ac:dyDescent="0.2">
      <c r="A43" s="64" t="s">
        <v>67</v>
      </c>
      <c r="B43" s="62" t="s">
        <v>48</v>
      </c>
      <c r="C43" s="65">
        <v>60</v>
      </c>
      <c r="D43" s="65">
        <v>63</v>
      </c>
      <c r="E43" s="65">
        <v>7.5</v>
      </c>
      <c r="P43" s="58"/>
      <c r="Q43" s="67"/>
      <c r="R43" s="66"/>
    </row>
    <row r="44" spans="1:18" x14ac:dyDescent="0.2">
      <c r="A44" s="64" t="s">
        <v>68</v>
      </c>
      <c r="B44" s="62" t="s">
        <v>48</v>
      </c>
      <c r="C44" s="65">
        <v>83</v>
      </c>
      <c r="D44" s="65">
        <v>65</v>
      </c>
      <c r="E44" s="65">
        <v>6</v>
      </c>
    </row>
    <row r="45" spans="1:18" x14ac:dyDescent="0.2">
      <c r="A45" s="64" t="s">
        <v>69</v>
      </c>
      <c r="B45" s="62" t="s">
        <v>48</v>
      </c>
      <c r="C45" s="65">
        <v>78</v>
      </c>
      <c r="D45" s="65">
        <v>67</v>
      </c>
      <c r="E45" s="65">
        <v>2.5</v>
      </c>
    </row>
    <row r="46" spans="1:18" x14ac:dyDescent="0.2">
      <c r="A46" s="64" t="s">
        <v>70</v>
      </c>
      <c r="B46" s="62" t="s">
        <v>48</v>
      </c>
      <c r="C46" s="65">
        <v>31</v>
      </c>
      <c r="D46" s="65">
        <v>67</v>
      </c>
      <c r="E46" s="65">
        <v>7.5</v>
      </c>
    </row>
    <row r="47" spans="1:18" x14ac:dyDescent="0.2">
      <c r="A47" s="64" t="s">
        <v>71</v>
      </c>
      <c r="B47" s="62" t="s">
        <v>48</v>
      </c>
      <c r="C47" s="65">
        <v>37</v>
      </c>
      <c r="D47" s="65">
        <v>68</v>
      </c>
      <c r="E47" s="65">
        <v>8</v>
      </c>
    </row>
    <row r="48" spans="1:18" x14ac:dyDescent="0.2">
      <c r="A48" s="64" t="s">
        <v>72</v>
      </c>
      <c r="B48" s="62" t="s">
        <v>48</v>
      </c>
      <c r="C48" s="65">
        <v>57</v>
      </c>
      <c r="D48" s="65">
        <v>69</v>
      </c>
      <c r="E48" s="65">
        <v>4</v>
      </c>
    </row>
    <row r="49" spans="1:5" x14ac:dyDescent="0.2">
      <c r="A49" s="64" t="s">
        <v>73</v>
      </c>
      <c r="B49" s="62" t="s">
        <v>48</v>
      </c>
      <c r="C49" s="65">
        <v>57</v>
      </c>
      <c r="D49" s="65">
        <v>69</v>
      </c>
      <c r="E49" s="65">
        <v>4</v>
      </c>
    </row>
    <row r="50" spans="1:5" x14ac:dyDescent="0.2">
      <c r="A50" s="64" t="s">
        <v>74</v>
      </c>
      <c r="B50" s="62" t="s">
        <v>48</v>
      </c>
      <c r="C50" s="65">
        <v>41</v>
      </c>
      <c r="D50" s="65">
        <v>71</v>
      </c>
      <c r="E50" s="65">
        <v>10</v>
      </c>
    </row>
    <row r="51" spans="1:5" x14ac:dyDescent="0.2">
      <c r="A51" s="64" t="s">
        <v>75</v>
      </c>
      <c r="B51" s="62" t="s">
        <v>48</v>
      </c>
      <c r="C51" s="65">
        <v>55</v>
      </c>
      <c r="D51" s="65">
        <v>73</v>
      </c>
      <c r="E51" s="65">
        <v>10</v>
      </c>
    </row>
    <row r="52" spans="1:5" x14ac:dyDescent="0.2">
      <c r="A52" s="64" t="s">
        <v>76</v>
      </c>
      <c r="B52" s="62" t="s">
        <v>48</v>
      </c>
      <c r="C52" s="65">
        <v>24</v>
      </c>
      <c r="D52" s="65">
        <v>74</v>
      </c>
      <c r="E52" s="65">
        <v>7.5</v>
      </c>
    </row>
    <row r="53" spans="1:5" x14ac:dyDescent="0.2">
      <c r="A53" s="64" t="s">
        <v>77</v>
      </c>
      <c r="B53" s="62" t="s">
        <v>48</v>
      </c>
      <c r="C53" s="65">
        <v>59</v>
      </c>
      <c r="D53" s="65">
        <v>77</v>
      </c>
      <c r="E53" s="65">
        <v>13</v>
      </c>
    </row>
    <row r="54" spans="1:5" x14ac:dyDescent="0.2">
      <c r="A54" s="64" t="s">
        <v>78</v>
      </c>
      <c r="B54" s="62" t="s">
        <v>48</v>
      </c>
      <c r="C54" s="65">
        <v>54</v>
      </c>
      <c r="D54" s="65">
        <v>82</v>
      </c>
      <c r="E54" s="65">
        <v>20</v>
      </c>
    </row>
    <row r="55" spans="1:5" x14ac:dyDescent="0.2">
      <c r="A55" s="64" t="s">
        <v>79</v>
      </c>
      <c r="B55" s="62" t="s">
        <v>48</v>
      </c>
      <c r="C55" s="65">
        <v>27</v>
      </c>
      <c r="D55" s="65">
        <v>83</v>
      </c>
      <c r="E55" s="65">
        <v>6</v>
      </c>
    </row>
    <row r="56" spans="1:5" x14ac:dyDescent="0.2">
      <c r="A56" s="64" t="s">
        <v>80</v>
      </c>
      <c r="B56" s="62" t="s">
        <v>48</v>
      </c>
      <c r="C56" s="65">
        <v>49</v>
      </c>
      <c r="D56" s="65">
        <v>86</v>
      </c>
      <c r="E56" s="65">
        <v>19.8</v>
      </c>
    </row>
    <row r="57" spans="1:5" x14ac:dyDescent="0.2">
      <c r="A57" s="64" t="s">
        <v>81</v>
      </c>
      <c r="B57" s="62" t="s">
        <v>48</v>
      </c>
      <c r="C57" s="65">
        <v>103</v>
      </c>
      <c r="D57" s="65">
        <v>91</v>
      </c>
      <c r="E57" s="65">
        <v>20</v>
      </c>
    </row>
    <row r="58" spans="1:5" x14ac:dyDescent="0.2">
      <c r="A58" s="64" t="s">
        <v>82</v>
      </c>
      <c r="B58" s="62" t="s">
        <v>48</v>
      </c>
      <c r="C58" s="65">
        <v>96</v>
      </c>
      <c r="D58" s="65">
        <v>91</v>
      </c>
      <c r="E58" s="65">
        <v>20</v>
      </c>
    </row>
    <row r="59" spans="1:5" x14ac:dyDescent="0.2">
      <c r="A59" s="64" t="s">
        <v>83</v>
      </c>
      <c r="B59" s="62" t="s">
        <v>48</v>
      </c>
      <c r="C59" s="65">
        <v>55</v>
      </c>
      <c r="D59" s="65">
        <v>94</v>
      </c>
      <c r="E59" s="65">
        <v>12.5</v>
      </c>
    </row>
    <row r="60" spans="1:5" x14ac:dyDescent="0.2">
      <c r="A60" s="64" t="s">
        <v>84</v>
      </c>
      <c r="B60" s="62" t="s">
        <v>48</v>
      </c>
      <c r="C60" s="65">
        <v>91</v>
      </c>
      <c r="D60" s="65">
        <v>95</v>
      </c>
      <c r="E60" s="65">
        <v>19</v>
      </c>
    </row>
    <row r="61" spans="1:5" x14ac:dyDescent="0.2">
      <c r="A61" s="64" t="s">
        <v>85</v>
      </c>
      <c r="B61" s="62" t="s">
        <v>48</v>
      </c>
      <c r="C61" s="65">
        <v>55</v>
      </c>
      <c r="D61" s="65">
        <v>99</v>
      </c>
      <c r="E61" s="65">
        <v>16.5</v>
      </c>
    </row>
    <row r="62" spans="1:5" x14ac:dyDescent="0.2">
      <c r="A62" s="64" t="s">
        <v>86</v>
      </c>
      <c r="B62" s="62" t="s">
        <v>48</v>
      </c>
      <c r="C62" s="65">
        <v>38</v>
      </c>
      <c r="D62" s="65">
        <v>103</v>
      </c>
      <c r="E62" s="65">
        <v>6</v>
      </c>
    </row>
    <row r="63" spans="1:5" x14ac:dyDescent="0.2">
      <c r="A63" s="64" t="s">
        <v>87</v>
      </c>
      <c r="B63" s="62" t="s">
        <v>48</v>
      </c>
      <c r="C63" s="65">
        <v>29</v>
      </c>
      <c r="D63" s="65">
        <v>108</v>
      </c>
      <c r="E63" s="65">
        <v>3</v>
      </c>
    </row>
    <row r="64" spans="1:5" x14ac:dyDescent="0.2">
      <c r="A64" s="64" t="s">
        <v>88</v>
      </c>
      <c r="B64" s="62" t="s">
        <v>48</v>
      </c>
      <c r="C64" s="65">
        <v>40</v>
      </c>
      <c r="D64" s="65">
        <v>122</v>
      </c>
      <c r="E64" s="65">
        <v>4.5</v>
      </c>
    </row>
    <row r="65" spans="1:5" x14ac:dyDescent="0.2">
      <c r="A65" s="64" t="s">
        <v>89</v>
      </c>
      <c r="B65" s="62" t="s">
        <v>48</v>
      </c>
      <c r="C65" s="65">
        <v>122</v>
      </c>
      <c r="D65" s="65">
        <v>123</v>
      </c>
      <c r="E65" s="65">
        <v>15</v>
      </c>
    </row>
    <row r="66" spans="1:5" x14ac:dyDescent="0.2">
      <c r="A66" s="64" t="s">
        <v>90</v>
      </c>
      <c r="B66" s="62" t="s">
        <v>48</v>
      </c>
      <c r="C66" s="65">
        <v>77</v>
      </c>
      <c r="D66" s="65">
        <v>123</v>
      </c>
      <c r="E66" s="65">
        <v>6</v>
      </c>
    </row>
    <row r="67" spans="1:5" x14ac:dyDescent="0.2">
      <c r="A67" s="64" t="s">
        <v>91</v>
      </c>
      <c r="B67" s="62" t="s">
        <v>48</v>
      </c>
      <c r="C67" s="65">
        <v>108</v>
      </c>
      <c r="D67" s="65">
        <v>124</v>
      </c>
      <c r="E67" s="65">
        <v>20</v>
      </c>
    </row>
    <row r="68" spans="1:5" x14ac:dyDescent="0.2">
      <c r="A68" s="64" t="s">
        <v>92</v>
      </c>
      <c r="B68" s="62" t="s">
        <v>48</v>
      </c>
      <c r="C68" s="65">
        <v>57</v>
      </c>
      <c r="D68" s="65">
        <v>124</v>
      </c>
      <c r="E68" s="65">
        <v>10</v>
      </c>
    </row>
    <row r="69" spans="1:5" x14ac:dyDescent="0.2">
      <c r="A69" s="64" t="s">
        <v>93</v>
      </c>
      <c r="B69" s="62" t="s">
        <v>48</v>
      </c>
      <c r="C69" s="65">
        <v>68</v>
      </c>
      <c r="D69" s="65">
        <v>137</v>
      </c>
      <c r="E69" s="65">
        <v>18</v>
      </c>
    </row>
    <row r="70" spans="1:5" x14ac:dyDescent="0.2">
      <c r="A70" s="64" t="s">
        <v>94</v>
      </c>
      <c r="B70" s="62" t="s">
        <v>48</v>
      </c>
      <c r="C70" s="65">
        <v>92</v>
      </c>
      <c r="D70" s="65">
        <v>180</v>
      </c>
      <c r="E70" s="65">
        <v>15</v>
      </c>
    </row>
    <row r="71" spans="1:5" x14ac:dyDescent="0.2">
      <c r="A71" s="64" t="s">
        <v>95</v>
      </c>
      <c r="B71" s="62" t="s">
        <v>48</v>
      </c>
      <c r="C71" s="65">
        <v>166</v>
      </c>
      <c r="D71" s="65">
        <v>182</v>
      </c>
      <c r="E71" s="65">
        <v>17.5</v>
      </c>
    </row>
    <row r="75" spans="1:5" x14ac:dyDescent="0.2">
      <c r="A75" s="57"/>
    </row>
    <row r="76" spans="1:5" x14ac:dyDescent="0.2">
      <c r="A76" s="57"/>
    </row>
    <row r="77" spans="1:5" x14ac:dyDescent="0.2">
      <c r="B77" s="67"/>
      <c r="C77" s="67"/>
      <c r="D77" s="67"/>
    </row>
    <row r="78" spans="1:5" x14ac:dyDescent="0.2">
      <c r="B78" s="67"/>
      <c r="C78" s="67"/>
      <c r="D78" s="67"/>
    </row>
    <row r="79" spans="1:5" x14ac:dyDescent="0.2">
      <c r="B79" s="67"/>
      <c r="C79" s="67"/>
      <c r="D79" s="67"/>
    </row>
    <row r="80" spans="1:5" x14ac:dyDescent="0.2">
      <c r="B80" s="67"/>
      <c r="C80" s="67"/>
      <c r="D80" s="67"/>
    </row>
    <row r="81" spans="1:4" x14ac:dyDescent="0.2">
      <c r="B81" s="67"/>
      <c r="C81" s="67"/>
      <c r="D81" s="67"/>
    </row>
    <row r="82" spans="1:4" x14ac:dyDescent="0.2">
      <c r="B82" s="67"/>
      <c r="C82" s="67"/>
      <c r="D82" s="67"/>
    </row>
    <row r="83" spans="1:4" x14ac:dyDescent="0.2">
      <c r="B83" s="67"/>
      <c r="C83" s="67"/>
      <c r="D83" s="67"/>
    </row>
    <row r="84" spans="1:4" x14ac:dyDescent="0.2">
      <c r="A84" s="57"/>
    </row>
    <row r="85" spans="1:4" x14ac:dyDescent="0.2">
      <c r="A85" s="57"/>
    </row>
    <row r="86" spans="1:4" x14ac:dyDescent="0.2">
      <c r="A86" s="57"/>
    </row>
    <row r="87" spans="1:4" x14ac:dyDescent="0.2">
      <c r="A87" s="57"/>
    </row>
    <row r="88" spans="1:4" x14ac:dyDescent="0.2">
      <c r="A88" s="57"/>
    </row>
    <row r="89" spans="1:4" x14ac:dyDescent="0.2">
      <c r="B89" s="66"/>
      <c r="C89" s="66"/>
      <c r="D89" s="66"/>
    </row>
    <row r="90" spans="1:4" x14ac:dyDescent="0.2">
      <c r="B90" s="66"/>
      <c r="C90" s="66"/>
      <c r="D90" s="66"/>
    </row>
    <row r="91" spans="1:4" x14ac:dyDescent="0.2">
      <c r="B91" s="66"/>
      <c r="C91" s="66"/>
      <c r="D91" s="66"/>
    </row>
    <row r="92" spans="1:4" x14ac:dyDescent="0.2">
      <c r="B92" s="66"/>
      <c r="C92" s="66"/>
      <c r="D92" s="66"/>
    </row>
    <row r="93" spans="1:4" x14ac:dyDescent="0.2">
      <c r="B93" s="66"/>
      <c r="C93" s="66"/>
      <c r="D93" s="66"/>
    </row>
    <row r="94" spans="1:4" x14ac:dyDescent="0.2">
      <c r="B94" s="66"/>
      <c r="C94" s="66"/>
      <c r="D94" s="66"/>
    </row>
    <row r="95" spans="1:4" x14ac:dyDescent="0.2">
      <c r="B95" s="66"/>
      <c r="C95" s="66"/>
      <c r="D95" s="66"/>
    </row>
    <row r="96" spans="1:4" x14ac:dyDescent="0.2">
      <c r="A96" s="57"/>
    </row>
    <row r="97" spans="1:12" x14ac:dyDescent="0.2">
      <c r="A97" s="57"/>
    </row>
    <row r="98" spans="1:12" x14ac:dyDescent="0.2">
      <c r="A98" s="57"/>
    </row>
    <row r="99" spans="1:12" x14ac:dyDescent="0.2">
      <c r="A99" s="57"/>
    </row>
    <row r="100" spans="1:12" x14ac:dyDescent="0.2">
      <c r="A100" s="57"/>
    </row>
    <row r="101" spans="1:12" x14ac:dyDescent="0.2">
      <c r="A101" s="57"/>
    </row>
    <row r="102" spans="1:12" x14ac:dyDescent="0.2">
      <c r="A102" s="57"/>
      <c r="I102" s="58"/>
      <c r="J102" s="66"/>
      <c r="K102" s="66"/>
      <c r="L102" s="66"/>
    </row>
    <row r="103" spans="1:12" x14ac:dyDescent="0.2">
      <c r="A103" s="57"/>
      <c r="I103" s="58"/>
      <c r="J103" s="66"/>
      <c r="K103" s="66"/>
      <c r="L103" s="66"/>
    </row>
    <row r="104" spans="1:12" x14ac:dyDescent="0.2">
      <c r="A104" s="57"/>
      <c r="I104" s="58"/>
      <c r="J104" s="66"/>
      <c r="K104" s="66"/>
      <c r="L104" s="66"/>
    </row>
    <row r="105" spans="1:12" x14ac:dyDescent="0.2">
      <c r="A105" s="57"/>
      <c r="I105" s="58"/>
      <c r="J105" s="66"/>
      <c r="K105" s="66"/>
      <c r="L105" s="66"/>
    </row>
    <row r="106" spans="1:12" x14ac:dyDescent="0.2">
      <c r="A106" s="57"/>
      <c r="I106" s="58"/>
      <c r="J106" s="66"/>
      <c r="K106" s="66"/>
      <c r="L106" s="66"/>
    </row>
    <row r="107" spans="1:12" x14ac:dyDescent="0.2">
      <c r="A107" s="57"/>
      <c r="I107" s="58"/>
      <c r="J107" s="66"/>
      <c r="K107" s="66"/>
      <c r="L107" s="66"/>
    </row>
    <row r="108" spans="1:12" x14ac:dyDescent="0.2">
      <c r="A108" s="57"/>
      <c r="I108" s="58"/>
      <c r="J108" s="66"/>
      <c r="K108" s="66"/>
      <c r="L108" s="66"/>
    </row>
    <row r="109" spans="1:12" x14ac:dyDescent="0.2">
      <c r="A109" s="57"/>
      <c r="I109" s="58"/>
      <c r="J109" s="66"/>
      <c r="K109" s="66"/>
      <c r="L109" s="66"/>
    </row>
    <row r="110" spans="1:12" x14ac:dyDescent="0.2">
      <c r="A110" s="57"/>
      <c r="I110" s="58"/>
      <c r="J110" s="66"/>
      <c r="K110" s="66"/>
      <c r="L110" s="66"/>
    </row>
    <row r="111" spans="1:12" x14ac:dyDescent="0.2">
      <c r="A111" s="57"/>
      <c r="I111" s="58"/>
      <c r="J111" s="66"/>
      <c r="K111" s="66"/>
      <c r="L111" s="66"/>
    </row>
    <row r="112" spans="1:12" x14ac:dyDescent="0.2">
      <c r="A112" s="57"/>
      <c r="I112" s="58"/>
      <c r="J112" s="66"/>
      <c r="K112" s="66"/>
      <c r="L112" s="66"/>
    </row>
    <row r="113" spans="1:12" x14ac:dyDescent="0.2">
      <c r="A113" s="57"/>
      <c r="I113" s="58"/>
      <c r="J113" s="66"/>
      <c r="K113" s="66"/>
      <c r="L113" s="66"/>
    </row>
    <row r="114" spans="1:12" x14ac:dyDescent="0.2">
      <c r="A114" s="57"/>
      <c r="I114" s="58"/>
      <c r="J114" s="66"/>
      <c r="K114" s="66"/>
      <c r="L114" s="66"/>
    </row>
    <row r="115" spans="1:12" x14ac:dyDescent="0.2">
      <c r="A115" s="57"/>
      <c r="I115" s="58"/>
      <c r="J115" s="66"/>
      <c r="K115" s="66"/>
      <c r="L115" s="66"/>
    </row>
    <row r="116" spans="1:12" x14ac:dyDescent="0.2">
      <c r="I116" s="58"/>
      <c r="J116" s="66"/>
      <c r="K116" s="66"/>
      <c r="L116" s="66"/>
    </row>
    <row r="117" spans="1:12" x14ac:dyDescent="0.2">
      <c r="I117" s="58"/>
      <c r="J117" s="66"/>
      <c r="K117" s="66"/>
      <c r="L117" s="66"/>
    </row>
    <row r="118" spans="1:12" x14ac:dyDescent="0.2">
      <c r="I118" s="58"/>
      <c r="J118" s="66"/>
      <c r="K118" s="66"/>
      <c r="L118" s="66"/>
    </row>
    <row r="119" spans="1:12" x14ac:dyDescent="0.2">
      <c r="I119" s="58"/>
      <c r="J119" s="66"/>
      <c r="K119" s="66"/>
      <c r="L119" s="66"/>
    </row>
    <row r="120" spans="1:12" x14ac:dyDescent="0.2">
      <c r="I120" s="58"/>
      <c r="J120" s="66"/>
      <c r="K120" s="66"/>
      <c r="L120" s="66"/>
    </row>
    <row r="121" spans="1:12" x14ac:dyDescent="0.2">
      <c r="I121" s="58"/>
      <c r="J121" s="66"/>
      <c r="K121" s="66"/>
      <c r="L121" s="66"/>
    </row>
    <row r="122" spans="1:12" x14ac:dyDescent="0.2">
      <c r="I122" s="58"/>
      <c r="J122" s="66"/>
      <c r="K122" s="66"/>
      <c r="L122" s="66"/>
    </row>
    <row r="123" spans="1:12" x14ac:dyDescent="0.2">
      <c r="I123" s="58"/>
      <c r="J123" s="66"/>
      <c r="K123" s="66"/>
      <c r="L123" s="66"/>
    </row>
    <row r="124" spans="1:12" x14ac:dyDescent="0.2">
      <c r="I124" s="58"/>
      <c r="J124" s="66"/>
      <c r="K124" s="66"/>
      <c r="L124" s="66"/>
    </row>
    <row r="125" spans="1:12" x14ac:dyDescent="0.2">
      <c r="I125" s="58"/>
      <c r="J125" s="66"/>
      <c r="K125" s="66"/>
      <c r="L125" s="66"/>
    </row>
    <row r="126" spans="1:12" x14ac:dyDescent="0.2">
      <c r="I126" s="58"/>
      <c r="J126" s="66"/>
      <c r="K126" s="66"/>
      <c r="L126" s="66"/>
    </row>
    <row r="127" spans="1:12" x14ac:dyDescent="0.2">
      <c r="I127" s="58"/>
      <c r="J127" s="66"/>
      <c r="K127" s="66"/>
      <c r="L127" s="66"/>
    </row>
    <row r="128" spans="1:12" x14ac:dyDescent="0.2">
      <c r="I128" s="58"/>
      <c r="J128" s="66"/>
      <c r="K128" s="66"/>
      <c r="L128" s="66"/>
    </row>
  </sheetData>
  <conditionalFormatting sqref="Q21">
    <cfRule type="cellIs" dxfId="1" priority="1" operator="between">
      <formula>5</formula>
      <formula>10</formula>
    </cfRule>
  </conditionalFormatting>
  <printOptions headings="1" gridLines="1"/>
  <pageMargins left="0.75" right="0.75" top="1" bottom="1" header="0.5" footer="0.5"/>
  <pageSetup orientation="portrait" r:id="rId1"/>
  <headerFooter alignWithMargins="0">
    <oddFooter>&amp;CFamous actors and actresses</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1:N68"/>
  <sheetViews>
    <sheetView topLeftCell="A31" workbookViewId="0">
      <selection activeCell="T36" sqref="T36"/>
    </sheetView>
  </sheetViews>
  <sheetFormatPr defaultRowHeight="12.75" x14ac:dyDescent="0.2"/>
  <cols>
    <col min="1" max="1" width="9" style="2" bestFit="1" customWidth="1"/>
    <col min="2" max="3" width="6.7109375" style="2" bestFit="1" customWidth="1"/>
    <col min="4" max="4" width="6.85546875" style="2" customWidth="1"/>
    <col min="5" max="5" width="9.5703125" style="2" customWidth="1"/>
    <col min="6" max="6" width="7.42578125" style="2" customWidth="1"/>
    <col min="7" max="9" width="9.140625" style="2"/>
    <col min="10" max="10" width="10.140625" style="2" customWidth="1"/>
    <col min="11" max="11" width="9.85546875" style="2" customWidth="1"/>
    <col min="12" max="12" width="9.140625" style="2"/>
    <col min="13" max="13" width="8" style="2" customWidth="1"/>
    <col min="14" max="14" width="11.7109375" style="2" customWidth="1"/>
    <col min="15" max="16384" width="9.140625" style="2"/>
  </cols>
  <sheetData>
    <row r="11" spans="1:6" x14ac:dyDescent="0.2">
      <c r="A11" s="4" t="s">
        <v>20</v>
      </c>
    </row>
    <row r="12" spans="1:6" ht="13.5" thickBot="1" x14ac:dyDescent="0.25">
      <c r="B12" s="141" t="s">
        <v>13</v>
      </c>
      <c r="C12" s="142"/>
      <c r="D12" s="142"/>
      <c r="E12" s="142"/>
      <c r="F12" s="143"/>
    </row>
    <row r="13" spans="1:6" ht="13.5" thickTop="1" x14ac:dyDescent="0.2">
      <c r="A13" s="14" t="s">
        <v>7</v>
      </c>
      <c r="B13" s="15">
        <v>0</v>
      </c>
      <c r="C13" s="16">
        <v>60</v>
      </c>
      <c r="D13" s="16">
        <v>70</v>
      </c>
      <c r="E13" s="16">
        <v>80</v>
      </c>
      <c r="F13" s="17">
        <v>90</v>
      </c>
    </row>
    <row r="14" spans="1:6" ht="13.5" thickBot="1" x14ac:dyDescent="0.25">
      <c r="A14" s="14" t="s">
        <v>8</v>
      </c>
      <c r="B14" s="18" t="s">
        <v>10</v>
      </c>
      <c r="C14" s="19" t="s">
        <v>11</v>
      </c>
      <c r="D14" s="19" t="s">
        <v>12</v>
      </c>
      <c r="E14" s="19" t="s">
        <v>5</v>
      </c>
      <c r="F14" s="20" t="s">
        <v>4</v>
      </c>
    </row>
    <row r="15" spans="1:6" ht="13.5" thickTop="1" x14ac:dyDescent="0.2"/>
    <row r="16" spans="1:6" x14ac:dyDescent="0.2">
      <c r="E16" s="4" t="s">
        <v>19</v>
      </c>
    </row>
    <row r="18" spans="1:6" x14ac:dyDescent="0.2">
      <c r="E18" s="144" t="s">
        <v>9</v>
      </c>
      <c r="F18" s="144"/>
    </row>
    <row r="19" spans="1:6" ht="13.5" thickBot="1" x14ac:dyDescent="0.25">
      <c r="A19" s="1" t="s">
        <v>6</v>
      </c>
      <c r="B19" s="1" t="s">
        <v>7</v>
      </c>
      <c r="C19" s="1" t="s">
        <v>8</v>
      </c>
      <c r="E19" s="11" t="s">
        <v>7</v>
      </c>
      <c r="F19" s="11" t="s">
        <v>8</v>
      </c>
    </row>
    <row r="20" spans="1:6" x14ac:dyDescent="0.2">
      <c r="A20" s="1">
        <v>1</v>
      </c>
      <c r="B20" s="3">
        <v>67</v>
      </c>
      <c r="C20" s="21"/>
      <c r="E20" s="12">
        <v>0</v>
      </c>
      <c r="F20" s="9" t="s">
        <v>10</v>
      </c>
    </row>
    <row r="21" spans="1:6" x14ac:dyDescent="0.2">
      <c r="A21" s="1">
        <v>2</v>
      </c>
      <c r="B21" s="3">
        <v>72</v>
      </c>
      <c r="C21" s="22"/>
      <c r="E21" s="12">
        <v>60</v>
      </c>
      <c r="F21" s="9" t="s">
        <v>11</v>
      </c>
    </row>
    <row r="22" spans="1:6" x14ac:dyDescent="0.2">
      <c r="A22" s="1">
        <v>3</v>
      </c>
      <c r="B22" s="3">
        <v>77</v>
      </c>
      <c r="C22" s="22"/>
      <c r="E22" s="12">
        <v>70</v>
      </c>
      <c r="F22" s="9" t="s">
        <v>12</v>
      </c>
    </row>
    <row r="23" spans="1:6" x14ac:dyDescent="0.2">
      <c r="A23" s="1">
        <v>4</v>
      </c>
      <c r="B23" s="3">
        <v>70</v>
      </c>
      <c r="C23" s="22"/>
      <c r="E23" s="12">
        <v>80</v>
      </c>
      <c r="F23" s="9" t="s">
        <v>5</v>
      </c>
    </row>
    <row r="24" spans="1:6" ht="13.5" thickBot="1" x14ac:dyDescent="0.25">
      <c r="A24" s="1">
        <v>5</v>
      </c>
      <c r="B24" s="3">
        <v>66</v>
      </c>
      <c r="C24" s="22"/>
      <c r="E24" s="13">
        <v>90</v>
      </c>
      <c r="F24" s="10" t="s">
        <v>4</v>
      </c>
    </row>
    <row r="25" spans="1:6" x14ac:dyDescent="0.2">
      <c r="A25" s="1">
        <v>6</v>
      </c>
      <c r="B25" s="3">
        <v>81</v>
      </c>
      <c r="C25" s="22"/>
    </row>
    <row r="26" spans="1:6" x14ac:dyDescent="0.2">
      <c r="A26" s="1">
        <v>7</v>
      </c>
      <c r="B26" s="3">
        <v>93</v>
      </c>
      <c r="C26" s="22"/>
    </row>
    <row r="27" spans="1:6" x14ac:dyDescent="0.2">
      <c r="A27" s="1">
        <v>8</v>
      </c>
      <c r="B27" s="3">
        <v>59</v>
      </c>
      <c r="C27" s="22"/>
    </row>
    <row r="28" spans="1:6" ht="13.5" thickBot="1" x14ac:dyDescent="0.25">
      <c r="A28" s="1">
        <v>9</v>
      </c>
      <c r="B28" s="3">
        <v>90</v>
      </c>
      <c r="C28" s="23"/>
    </row>
    <row r="39" spans="1:14" x14ac:dyDescent="0.2">
      <c r="E39" s="144" t="s">
        <v>9</v>
      </c>
      <c r="F39" s="144"/>
    </row>
    <row r="40" spans="1:14" ht="26.25" thickBot="1" x14ac:dyDescent="0.25">
      <c r="A40" s="1" t="s">
        <v>14</v>
      </c>
      <c r="B40" s="8" t="s">
        <v>15</v>
      </c>
      <c r="C40" s="8" t="s">
        <v>16</v>
      </c>
      <c r="E40" s="24" t="s">
        <v>17</v>
      </c>
      <c r="F40" s="25" t="s">
        <v>18</v>
      </c>
    </row>
    <row r="41" spans="1:14" x14ac:dyDescent="0.2">
      <c r="A41" s="3">
        <v>1</v>
      </c>
      <c r="B41" s="3">
        <v>373</v>
      </c>
      <c r="C41" s="26"/>
      <c r="E41" s="27"/>
      <c r="F41" s="28"/>
    </row>
    <row r="42" spans="1:14" x14ac:dyDescent="0.2">
      <c r="A42" s="3">
        <v>2</v>
      </c>
      <c r="B42" s="3">
        <v>475</v>
      </c>
      <c r="C42" s="29"/>
      <c r="E42" s="30"/>
      <c r="F42" s="31"/>
    </row>
    <row r="43" spans="1:14" ht="13.5" thickBot="1" x14ac:dyDescent="0.25">
      <c r="A43" s="3">
        <v>3</v>
      </c>
      <c r="B43" s="3">
        <v>459</v>
      </c>
      <c r="C43" s="29"/>
      <c r="E43" s="32"/>
      <c r="F43" s="33"/>
    </row>
    <row r="44" spans="1:14" x14ac:dyDescent="0.2">
      <c r="A44" s="3">
        <v>4</v>
      </c>
      <c r="B44" s="3">
        <v>441</v>
      </c>
      <c r="C44" s="29"/>
    </row>
    <row r="45" spans="1:14" s="39" customFormat="1" x14ac:dyDescent="0.2">
      <c r="A45" s="3">
        <v>5</v>
      </c>
      <c r="B45" s="3">
        <v>238</v>
      </c>
      <c r="C45" s="29"/>
      <c r="I45" s="40"/>
      <c r="J45" s="40"/>
      <c r="K45" s="40"/>
      <c r="L45" s="41"/>
      <c r="M45" s="145"/>
      <c r="N45" s="145"/>
    </row>
    <row r="46" spans="1:14" s="38" customFormat="1" x14ac:dyDescent="0.2">
      <c r="A46" s="36">
        <v>6</v>
      </c>
      <c r="B46" s="36">
        <v>349</v>
      </c>
      <c r="C46" s="37"/>
      <c r="I46" s="42"/>
      <c r="J46" s="42"/>
      <c r="K46" s="43"/>
      <c r="L46" s="44"/>
      <c r="M46" s="45"/>
      <c r="N46" s="45"/>
    </row>
    <row r="47" spans="1:14" x14ac:dyDescent="0.2">
      <c r="A47" s="3">
        <v>7</v>
      </c>
      <c r="B47" s="3">
        <v>344</v>
      </c>
      <c r="C47" s="29"/>
      <c r="I47" s="6"/>
      <c r="J47" s="6"/>
      <c r="K47" s="46"/>
      <c r="L47" s="7"/>
      <c r="M47" s="40"/>
      <c r="N47" s="47"/>
    </row>
    <row r="48" spans="1:14" ht="13.5" thickBot="1" x14ac:dyDescent="0.25">
      <c r="A48" s="3">
        <v>8</v>
      </c>
      <c r="B48" s="3">
        <v>203</v>
      </c>
      <c r="C48" s="34"/>
      <c r="I48" s="6"/>
      <c r="J48" s="6"/>
      <c r="K48" s="46"/>
      <c r="L48" s="7"/>
      <c r="M48" s="40"/>
      <c r="N48" s="47"/>
    </row>
    <row r="49" spans="1:14" x14ac:dyDescent="0.2">
      <c r="I49" s="6"/>
      <c r="J49" s="6"/>
      <c r="K49" s="46"/>
      <c r="L49" s="7"/>
      <c r="M49" s="40"/>
      <c r="N49" s="47"/>
    </row>
    <row r="50" spans="1:14" x14ac:dyDescent="0.2">
      <c r="I50" s="6"/>
      <c r="J50" s="6"/>
      <c r="K50" s="46"/>
      <c r="L50" s="7"/>
      <c r="M50" s="7"/>
      <c r="N50" s="7"/>
    </row>
    <row r="51" spans="1:14" x14ac:dyDescent="0.2">
      <c r="I51" s="6"/>
      <c r="J51" s="6"/>
      <c r="K51" s="46"/>
      <c r="L51" s="7"/>
      <c r="M51" s="7"/>
      <c r="N51" s="7"/>
    </row>
    <row r="52" spans="1:14" x14ac:dyDescent="0.2">
      <c r="I52" s="6"/>
      <c r="J52" s="6"/>
      <c r="K52" s="46"/>
      <c r="L52" s="7"/>
      <c r="M52" s="7"/>
      <c r="N52" s="7"/>
    </row>
    <row r="53" spans="1:14" x14ac:dyDescent="0.2">
      <c r="I53" s="6"/>
      <c r="J53" s="6"/>
      <c r="K53" s="46"/>
      <c r="L53" s="7"/>
      <c r="M53" s="7"/>
      <c r="N53" s="7"/>
    </row>
    <row r="54" spans="1:14" x14ac:dyDescent="0.2">
      <c r="I54" s="3"/>
      <c r="J54" s="3"/>
      <c r="K54" s="35"/>
    </row>
    <row r="55" spans="1:14" x14ac:dyDescent="0.2">
      <c r="I55" s="3"/>
      <c r="J55" s="3"/>
      <c r="K55" s="35"/>
    </row>
    <row r="56" spans="1:14" ht="13.5" thickBot="1" x14ac:dyDescent="0.25"/>
    <row r="57" spans="1:14" ht="13.5" x14ac:dyDescent="0.25">
      <c r="A57" s="5"/>
      <c r="B57" s="5"/>
      <c r="C57" s="50" t="s">
        <v>0</v>
      </c>
      <c r="D57" s="48" t="s">
        <v>1</v>
      </c>
      <c r="E57" s="48" t="s">
        <v>2</v>
      </c>
      <c r="F57" s="49" t="s">
        <v>3</v>
      </c>
    </row>
    <row r="58" spans="1:14" x14ac:dyDescent="0.2">
      <c r="A58" s="5"/>
      <c r="B58" s="5"/>
      <c r="C58" s="51">
        <v>7</v>
      </c>
      <c r="D58" s="52"/>
      <c r="E58" s="52"/>
      <c r="F58" s="53"/>
    </row>
    <row r="59" spans="1:14" x14ac:dyDescent="0.2">
      <c r="A59" s="5"/>
      <c r="B59" s="5"/>
      <c r="C59" s="51">
        <v>24</v>
      </c>
      <c r="D59" s="52"/>
      <c r="E59" s="52"/>
      <c r="F59" s="53"/>
    </row>
    <row r="60" spans="1:14" x14ac:dyDescent="0.2">
      <c r="A60" s="5"/>
      <c r="B60" s="5"/>
      <c r="C60" s="51">
        <v>35</v>
      </c>
      <c r="D60" s="52"/>
      <c r="E60" s="52"/>
      <c r="F60" s="53"/>
    </row>
    <row r="61" spans="1:14" x14ac:dyDescent="0.2">
      <c r="A61" s="5"/>
      <c r="B61" s="5"/>
      <c r="C61" s="51">
        <v>41</v>
      </c>
      <c r="D61" s="52"/>
      <c r="E61" s="52"/>
      <c r="F61" s="53"/>
    </row>
    <row r="62" spans="1:14" x14ac:dyDescent="0.2">
      <c r="A62" s="5"/>
      <c r="B62" s="5"/>
      <c r="C62" s="51">
        <v>68</v>
      </c>
      <c r="D62" s="52"/>
      <c r="E62" s="52"/>
      <c r="F62" s="53"/>
    </row>
    <row r="63" spans="1:14" x14ac:dyDescent="0.2">
      <c r="A63" s="5"/>
      <c r="B63" s="5"/>
      <c r="C63" s="51">
        <v>70</v>
      </c>
      <c r="D63" s="52"/>
      <c r="E63" s="52"/>
      <c r="F63" s="53"/>
    </row>
    <row r="64" spans="1:14" x14ac:dyDescent="0.2">
      <c r="A64" s="5"/>
      <c r="B64" s="5"/>
      <c r="C64" s="51">
        <v>84</v>
      </c>
      <c r="D64" s="52"/>
      <c r="E64" s="52"/>
      <c r="F64" s="53"/>
    </row>
    <row r="65" spans="1:6" x14ac:dyDescent="0.2">
      <c r="A65" s="5"/>
      <c r="B65" s="5"/>
      <c r="C65" s="51">
        <v>96</v>
      </c>
      <c r="D65" s="52"/>
      <c r="E65" s="52"/>
      <c r="F65" s="53"/>
    </row>
    <row r="66" spans="1:6" x14ac:dyDescent="0.2">
      <c r="A66" s="5"/>
      <c r="B66" s="5"/>
      <c r="C66" s="51">
        <v>103</v>
      </c>
      <c r="D66" s="52"/>
      <c r="E66" s="52"/>
      <c r="F66" s="53"/>
    </row>
    <row r="67" spans="1:6" x14ac:dyDescent="0.2">
      <c r="A67" s="5"/>
      <c r="B67" s="5"/>
      <c r="C67" s="51">
        <v>127</v>
      </c>
      <c r="D67" s="52"/>
      <c r="E67" s="52"/>
      <c r="F67" s="53"/>
    </row>
    <row r="68" spans="1:6" ht="13.5" thickBot="1" x14ac:dyDescent="0.25">
      <c r="A68" s="5"/>
      <c r="B68" s="5"/>
      <c r="C68" s="54">
        <v>135</v>
      </c>
      <c r="D68" s="55"/>
      <c r="E68" s="55"/>
      <c r="F68" s="56"/>
    </row>
  </sheetData>
  <sortState ref="C58:C68">
    <sortCondition ref="C58"/>
  </sortState>
  <mergeCells count="4">
    <mergeCell ref="B12:F12"/>
    <mergeCell ref="E18:F18"/>
    <mergeCell ref="E39:F39"/>
    <mergeCell ref="M45:N45"/>
  </mergeCells>
  <pageMargins left="0.75" right="0.75" top="1" bottom="1" header="0.5" footer="0.5"/>
  <headerFooter alignWithMargins="0"/>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R128"/>
  <sheetViews>
    <sheetView workbookViewId="0">
      <selection activeCell="D8" sqref="D8"/>
    </sheetView>
  </sheetViews>
  <sheetFormatPr defaultRowHeight="12.75" x14ac:dyDescent="0.2"/>
  <cols>
    <col min="1" max="1" width="16" style="58" customWidth="1"/>
    <col min="2" max="2" width="17" style="57" customWidth="1"/>
    <col min="3" max="3" width="14" style="57" bestFit="1" customWidth="1"/>
    <col min="4" max="4" width="12.140625" style="57" bestFit="1" customWidth="1"/>
    <col min="5" max="5" width="9.140625" style="57"/>
    <col min="6" max="6" width="8.85546875" style="57" customWidth="1"/>
    <col min="7" max="7" width="14.5703125" style="57" customWidth="1"/>
    <col min="8" max="8" width="5" style="57" customWidth="1"/>
    <col min="9" max="9" width="16" style="57" bestFit="1" customWidth="1"/>
    <col min="10" max="10" width="17" style="57" bestFit="1" customWidth="1"/>
    <col min="11" max="11" width="3" style="57" customWidth="1"/>
    <col min="12" max="12" width="11.7109375" style="57" bestFit="1" customWidth="1"/>
    <col min="13" max="15" width="9.140625" style="57"/>
    <col min="16" max="16" width="13.85546875" style="57" bestFit="1" customWidth="1"/>
    <col min="17" max="17" width="16" style="57" bestFit="1" customWidth="1"/>
    <col min="18" max="18" width="17.5703125" style="57" bestFit="1" customWidth="1"/>
    <col min="19" max="19" width="15" style="57" bestFit="1" customWidth="1"/>
    <col min="20" max="16384" width="9.140625" style="57"/>
  </cols>
  <sheetData>
    <row r="1" spans="1:8" x14ac:dyDescent="0.2">
      <c r="A1" s="59" t="s">
        <v>22</v>
      </c>
      <c r="H1" s="60"/>
    </row>
    <row r="2" spans="1:8" x14ac:dyDescent="0.2">
      <c r="H2" s="60"/>
    </row>
    <row r="3" spans="1:8" x14ac:dyDescent="0.2">
      <c r="A3" s="58" t="s">
        <v>23</v>
      </c>
    </row>
    <row r="5" spans="1:8" ht="12.75" customHeight="1" x14ac:dyDescent="0.2">
      <c r="A5" s="61" t="s">
        <v>24</v>
      </c>
      <c r="B5" s="62" t="s">
        <v>25</v>
      </c>
      <c r="C5" s="63" t="s">
        <v>26</v>
      </c>
      <c r="D5" s="63" t="s">
        <v>27</v>
      </c>
      <c r="E5" s="63" t="s">
        <v>28</v>
      </c>
    </row>
    <row r="6" spans="1:8" x14ac:dyDescent="0.2">
      <c r="A6" s="64" t="s">
        <v>29</v>
      </c>
      <c r="B6" s="62" t="s">
        <v>10</v>
      </c>
      <c r="C6" s="65">
        <v>32</v>
      </c>
      <c r="D6" s="65">
        <v>17</v>
      </c>
      <c r="E6" s="65">
        <v>2.5</v>
      </c>
    </row>
    <row r="7" spans="1:8" x14ac:dyDescent="0.2">
      <c r="A7" s="64" t="s">
        <v>30</v>
      </c>
      <c r="B7" s="62" t="s">
        <v>10</v>
      </c>
      <c r="C7" s="65">
        <v>21</v>
      </c>
      <c r="D7" s="65">
        <v>27</v>
      </c>
      <c r="E7" s="65">
        <v>2.5</v>
      </c>
    </row>
    <row r="8" spans="1:8" x14ac:dyDescent="0.2">
      <c r="A8" s="64" t="s">
        <v>31</v>
      </c>
      <c r="B8" s="62" t="s">
        <v>10</v>
      </c>
      <c r="C8" s="65">
        <v>36</v>
      </c>
      <c r="D8" s="65">
        <v>30</v>
      </c>
      <c r="E8" s="65">
        <v>4</v>
      </c>
    </row>
    <row r="9" spans="1:8" x14ac:dyDescent="0.2">
      <c r="A9" s="64" t="s">
        <v>32</v>
      </c>
      <c r="B9" s="62" t="s">
        <v>10</v>
      </c>
      <c r="C9" s="65">
        <v>66</v>
      </c>
      <c r="D9" s="65">
        <v>31</v>
      </c>
      <c r="E9" s="65">
        <v>10</v>
      </c>
    </row>
    <row r="10" spans="1:8" x14ac:dyDescent="0.2">
      <c r="A10" s="64" t="s">
        <v>33</v>
      </c>
      <c r="B10" s="62" t="s">
        <v>10</v>
      </c>
      <c r="C10" s="65">
        <v>32</v>
      </c>
      <c r="D10" s="65">
        <v>33</v>
      </c>
      <c r="E10" s="65">
        <v>10</v>
      </c>
    </row>
    <row r="11" spans="1:8" x14ac:dyDescent="0.2">
      <c r="A11" s="64" t="s">
        <v>34</v>
      </c>
      <c r="B11" s="62" t="s">
        <v>10</v>
      </c>
      <c r="C11" s="65">
        <v>26</v>
      </c>
      <c r="D11" s="65">
        <v>44</v>
      </c>
      <c r="E11" s="65">
        <v>3</v>
      </c>
    </row>
    <row r="12" spans="1:8" x14ac:dyDescent="0.2">
      <c r="A12" s="64" t="s">
        <v>35</v>
      </c>
      <c r="B12" s="62" t="s">
        <v>10</v>
      </c>
      <c r="C12" s="65">
        <v>57</v>
      </c>
      <c r="D12" s="65">
        <v>47</v>
      </c>
      <c r="E12" s="65">
        <v>12</v>
      </c>
    </row>
    <row r="13" spans="1:8" x14ac:dyDescent="0.2">
      <c r="A13" s="64" t="s">
        <v>36</v>
      </c>
      <c r="B13" s="62" t="s">
        <v>10</v>
      </c>
      <c r="C13" s="65">
        <v>32</v>
      </c>
      <c r="D13" s="65">
        <v>47</v>
      </c>
      <c r="E13" s="65">
        <v>6</v>
      </c>
    </row>
    <row r="14" spans="1:8" x14ac:dyDescent="0.2">
      <c r="A14" s="64" t="s">
        <v>37</v>
      </c>
      <c r="B14" s="62" t="s">
        <v>10</v>
      </c>
      <c r="C14" s="65">
        <v>34</v>
      </c>
      <c r="D14" s="65">
        <v>47</v>
      </c>
      <c r="E14" s="65">
        <v>4.5</v>
      </c>
    </row>
    <row r="15" spans="1:8" x14ac:dyDescent="0.2">
      <c r="A15" s="64" t="s">
        <v>38</v>
      </c>
      <c r="B15" s="62" t="s">
        <v>10</v>
      </c>
      <c r="C15" s="65">
        <v>38</v>
      </c>
      <c r="D15" s="65">
        <v>49</v>
      </c>
      <c r="E15" s="65">
        <v>3</v>
      </c>
    </row>
    <row r="16" spans="1:8" x14ac:dyDescent="0.2">
      <c r="A16" s="64" t="s">
        <v>39</v>
      </c>
      <c r="B16" s="62" t="s">
        <v>10</v>
      </c>
      <c r="C16" s="65">
        <v>55</v>
      </c>
      <c r="D16" s="65">
        <v>51</v>
      </c>
      <c r="E16" s="65">
        <v>4</v>
      </c>
    </row>
    <row r="17" spans="1:18" x14ac:dyDescent="0.2">
      <c r="A17" s="64" t="s">
        <v>40</v>
      </c>
      <c r="B17" s="62" t="s">
        <v>10</v>
      </c>
      <c r="C17" s="65">
        <v>51</v>
      </c>
      <c r="D17" s="65">
        <v>53</v>
      </c>
      <c r="E17" s="65">
        <v>2.5</v>
      </c>
    </row>
    <row r="18" spans="1:18" x14ac:dyDescent="0.2">
      <c r="A18" s="64" t="s">
        <v>41</v>
      </c>
      <c r="B18" s="62" t="s">
        <v>10</v>
      </c>
      <c r="C18" s="65">
        <v>43</v>
      </c>
      <c r="D18" s="65">
        <v>55</v>
      </c>
      <c r="E18" s="65">
        <v>8.5</v>
      </c>
    </row>
    <row r="19" spans="1:18" x14ac:dyDescent="0.2">
      <c r="A19" s="64" t="s">
        <v>42</v>
      </c>
      <c r="B19" s="62" t="s">
        <v>10</v>
      </c>
      <c r="C19" s="65">
        <v>26</v>
      </c>
      <c r="D19" s="65">
        <v>75</v>
      </c>
      <c r="E19" s="65">
        <v>2</v>
      </c>
    </row>
    <row r="20" spans="1:18" x14ac:dyDescent="0.2">
      <c r="A20" s="64" t="s">
        <v>43</v>
      </c>
      <c r="B20" s="62" t="s">
        <v>10</v>
      </c>
      <c r="C20" s="65">
        <v>62</v>
      </c>
      <c r="D20" s="65">
        <v>85</v>
      </c>
      <c r="E20" s="65">
        <v>9</v>
      </c>
    </row>
    <row r="21" spans="1:18" x14ac:dyDescent="0.2">
      <c r="A21" s="64" t="s">
        <v>44</v>
      </c>
      <c r="B21" s="62" t="s">
        <v>10</v>
      </c>
      <c r="C21" s="65">
        <v>69</v>
      </c>
      <c r="D21" s="65">
        <v>85</v>
      </c>
      <c r="E21" s="65">
        <v>2.5</v>
      </c>
    </row>
    <row r="22" spans="1:18" x14ac:dyDescent="0.2">
      <c r="A22" s="64" t="s">
        <v>45</v>
      </c>
      <c r="B22" s="62" t="s">
        <v>10</v>
      </c>
      <c r="C22" s="65">
        <v>64</v>
      </c>
      <c r="D22" s="65">
        <v>104</v>
      </c>
      <c r="E22" s="65">
        <v>11</v>
      </c>
    </row>
    <row r="23" spans="1:18" x14ac:dyDescent="0.2">
      <c r="A23" s="64" t="s">
        <v>46</v>
      </c>
      <c r="B23" s="62" t="s">
        <v>10</v>
      </c>
      <c r="C23" s="65">
        <v>65</v>
      </c>
      <c r="D23" s="65">
        <v>125</v>
      </c>
      <c r="E23" s="65">
        <v>12</v>
      </c>
    </row>
    <row r="24" spans="1:18" x14ac:dyDescent="0.2">
      <c r="A24" s="64" t="s">
        <v>47</v>
      </c>
      <c r="B24" s="62" t="s">
        <v>48</v>
      </c>
      <c r="C24" s="65">
        <v>42</v>
      </c>
      <c r="D24" s="65">
        <v>4</v>
      </c>
      <c r="E24" s="65">
        <v>2</v>
      </c>
    </row>
    <row r="25" spans="1:18" x14ac:dyDescent="0.2">
      <c r="A25" s="64" t="s">
        <v>49</v>
      </c>
      <c r="B25" s="62" t="s">
        <v>48</v>
      </c>
      <c r="C25" s="65">
        <v>52</v>
      </c>
      <c r="D25" s="65">
        <v>14</v>
      </c>
      <c r="E25" s="65">
        <v>7</v>
      </c>
    </row>
    <row r="26" spans="1:18" x14ac:dyDescent="0.2">
      <c r="A26" s="64" t="s">
        <v>50</v>
      </c>
      <c r="B26" s="62" t="s">
        <v>48</v>
      </c>
      <c r="C26" s="65">
        <v>20</v>
      </c>
      <c r="D26" s="65">
        <v>16</v>
      </c>
      <c r="E26" s="65">
        <v>7</v>
      </c>
    </row>
    <row r="27" spans="1:18" x14ac:dyDescent="0.2">
      <c r="A27" s="64" t="s">
        <v>51</v>
      </c>
      <c r="B27" s="62" t="s">
        <v>48</v>
      </c>
      <c r="C27" s="65">
        <v>47</v>
      </c>
      <c r="D27" s="65">
        <v>19</v>
      </c>
      <c r="E27" s="65">
        <v>7</v>
      </c>
    </row>
    <row r="28" spans="1:18" x14ac:dyDescent="0.2">
      <c r="A28" s="64" t="s">
        <v>52</v>
      </c>
      <c r="B28" s="62" t="s">
        <v>48</v>
      </c>
      <c r="C28" s="65">
        <v>47</v>
      </c>
      <c r="D28" s="65">
        <v>21</v>
      </c>
      <c r="E28" s="65">
        <v>7.5</v>
      </c>
    </row>
    <row r="29" spans="1:18" x14ac:dyDescent="0.2">
      <c r="A29" s="64" t="s">
        <v>53</v>
      </c>
      <c r="B29" s="62" t="s">
        <v>48</v>
      </c>
      <c r="C29" s="65">
        <v>48</v>
      </c>
      <c r="D29" s="65">
        <v>24</v>
      </c>
      <c r="E29" s="65">
        <v>8</v>
      </c>
    </row>
    <row r="30" spans="1:18" x14ac:dyDescent="0.2">
      <c r="A30" s="64" t="s">
        <v>54</v>
      </c>
      <c r="B30" s="62" t="s">
        <v>48</v>
      </c>
      <c r="C30" s="65">
        <v>40</v>
      </c>
      <c r="D30" s="65">
        <v>28</v>
      </c>
      <c r="E30" s="65">
        <v>7</v>
      </c>
    </row>
    <row r="31" spans="1:18" x14ac:dyDescent="0.2">
      <c r="A31" s="64" t="s">
        <v>55</v>
      </c>
      <c r="B31" s="62" t="s">
        <v>48</v>
      </c>
      <c r="C31" s="65">
        <v>16</v>
      </c>
      <c r="D31" s="65">
        <v>29</v>
      </c>
      <c r="E31" s="65">
        <v>4</v>
      </c>
    </row>
    <row r="32" spans="1:18" x14ac:dyDescent="0.2">
      <c r="A32" s="64" t="s">
        <v>56</v>
      </c>
      <c r="B32" s="62" t="s">
        <v>48</v>
      </c>
      <c r="C32" s="65">
        <v>39</v>
      </c>
      <c r="D32" s="65">
        <v>36</v>
      </c>
      <c r="E32" s="65">
        <v>10</v>
      </c>
      <c r="P32" s="58"/>
      <c r="Q32" s="66"/>
      <c r="R32" s="66"/>
    </row>
    <row r="33" spans="1:18" x14ac:dyDescent="0.2">
      <c r="A33" s="64" t="s">
        <v>57</v>
      </c>
      <c r="B33" s="62" t="s">
        <v>48</v>
      </c>
      <c r="C33" s="65">
        <v>43</v>
      </c>
      <c r="D33" s="65">
        <v>37</v>
      </c>
      <c r="E33" s="65">
        <v>7.5</v>
      </c>
      <c r="P33" s="58"/>
      <c r="Q33" s="66"/>
      <c r="R33" s="66"/>
    </row>
    <row r="34" spans="1:18" x14ac:dyDescent="0.2">
      <c r="A34" s="64" t="s">
        <v>58</v>
      </c>
      <c r="B34" s="62" t="s">
        <v>48</v>
      </c>
      <c r="C34" s="65">
        <v>29</v>
      </c>
      <c r="D34" s="65">
        <v>37</v>
      </c>
      <c r="E34" s="65">
        <v>8</v>
      </c>
      <c r="P34" s="58"/>
      <c r="Q34" s="66"/>
      <c r="R34" s="66"/>
    </row>
    <row r="35" spans="1:18" x14ac:dyDescent="0.2">
      <c r="A35" s="64" t="s">
        <v>59</v>
      </c>
      <c r="B35" s="62" t="s">
        <v>48</v>
      </c>
      <c r="C35" s="65">
        <v>54</v>
      </c>
      <c r="D35" s="65">
        <v>39</v>
      </c>
      <c r="E35" s="65">
        <v>5.5</v>
      </c>
    </row>
    <row r="36" spans="1:18" x14ac:dyDescent="0.2">
      <c r="A36" s="64" t="s">
        <v>60</v>
      </c>
      <c r="B36" s="62" t="s">
        <v>48</v>
      </c>
      <c r="C36" s="65">
        <v>33</v>
      </c>
      <c r="D36" s="65">
        <v>40</v>
      </c>
      <c r="E36" s="65">
        <v>13</v>
      </c>
    </row>
    <row r="37" spans="1:18" x14ac:dyDescent="0.2">
      <c r="A37" s="64" t="s">
        <v>61</v>
      </c>
      <c r="B37" s="62" t="s">
        <v>48</v>
      </c>
      <c r="C37" s="65">
        <v>39</v>
      </c>
      <c r="D37" s="65">
        <v>43</v>
      </c>
      <c r="E37" s="65">
        <v>5.5</v>
      </c>
    </row>
    <row r="38" spans="1:18" x14ac:dyDescent="0.2">
      <c r="A38" s="64" t="s">
        <v>62</v>
      </c>
      <c r="B38" s="62" t="s">
        <v>48</v>
      </c>
      <c r="C38" s="65">
        <v>25</v>
      </c>
      <c r="D38" s="65">
        <v>49</v>
      </c>
      <c r="E38" s="65">
        <v>5.2</v>
      </c>
    </row>
    <row r="39" spans="1:18" x14ac:dyDescent="0.2">
      <c r="A39" s="64" t="s">
        <v>63</v>
      </c>
      <c r="B39" s="62" t="s">
        <v>48</v>
      </c>
      <c r="C39" s="65">
        <v>23</v>
      </c>
      <c r="D39" s="65">
        <v>52</v>
      </c>
      <c r="E39" s="65">
        <v>3.5</v>
      </c>
    </row>
    <row r="40" spans="1:18" x14ac:dyDescent="0.2">
      <c r="A40" s="64" t="s">
        <v>64</v>
      </c>
      <c r="B40" s="62" t="s">
        <v>48</v>
      </c>
      <c r="C40" s="65">
        <v>58</v>
      </c>
      <c r="D40" s="65">
        <v>56</v>
      </c>
      <c r="E40" s="65">
        <v>10</v>
      </c>
    </row>
    <row r="41" spans="1:18" x14ac:dyDescent="0.2">
      <c r="A41" s="64" t="s">
        <v>65</v>
      </c>
      <c r="B41" s="62" t="s">
        <v>48</v>
      </c>
      <c r="C41" s="65">
        <v>33</v>
      </c>
      <c r="D41" s="65">
        <v>59</v>
      </c>
      <c r="E41" s="65">
        <v>3</v>
      </c>
      <c r="P41" s="58"/>
      <c r="Q41" s="67"/>
      <c r="R41" s="66"/>
    </row>
    <row r="42" spans="1:18" x14ac:dyDescent="0.2">
      <c r="A42" s="64" t="s">
        <v>66</v>
      </c>
      <c r="B42" s="62" t="s">
        <v>48</v>
      </c>
      <c r="C42" s="65">
        <v>44</v>
      </c>
      <c r="D42" s="65">
        <v>60</v>
      </c>
      <c r="E42" s="65">
        <v>5.5</v>
      </c>
      <c r="P42" s="58"/>
      <c r="Q42" s="67"/>
      <c r="R42" s="66"/>
    </row>
    <row r="43" spans="1:18" x14ac:dyDescent="0.2">
      <c r="A43" s="64" t="s">
        <v>67</v>
      </c>
      <c r="B43" s="62" t="s">
        <v>48</v>
      </c>
      <c r="C43" s="65">
        <v>60</v>
      </c>
      <c r="D43" s="65">
        <v>63</v>
      </c>
      <c r="E43" s="65">
        <v>7.5</v>
      </c>
      <c r="P43" s="58"/>
      <c r="Q43" s="67"/>
      <c r="R43" s="66"/>
    </row>
    <row r="44" spans="1:18" x14ac:dyDescent="0.2">
      <c r="A44" s="64" t="s">
        <v>68</v>
      </c>
      <c r="B44" s="62" t="s">
        <v>48</v>
      </c>
      <c r="C44" s="65">
        <v>83</v>
      </c>
      <c r="D44" s="65">
        <v>65</v>
      </c>
      <c r="E44" s="65">
        <v>6</v>
      </c>
    </row>
    <row r="45" spans="1:18" x14ac:dyDescent="0.2">
      <c r="A45" s="64" t="s">
        <v>69</v>
      </c>
      <c r="B45" s="62" t="s">
        <v>48</v>
      </c>
      <c r="C45" s="65">
        <v>78</v>
      </c>
      <c r="D45" s="65">
        <v>67</v>
      </c>
      <c r="E45" s="65">
        <v>2.5</v>
      </c>
    </row>
    <row r="46" spans="1:18" x14ac:dyDescent="0.2">
      <c r="A46" s="64" t="s">
        <v>70</v>
      </c>
      <c r="B46" s="62" t="s">
        <v>48</v>
      </c>
      <c r="C46" s="65">
        <v>31</v>
      </c>
      <c r="D46" s="65">
        <v>67</v>
      </c>
      <c r="E46" s="65">
        <v>7.5</v>
      </c>
    </row>
    <row r="47" spans="1:18" x14ac:dyDescent="0.2">
      <c r="A47" s="64" t="s">
        <v>71</v>
      </c>
      <c r="B47" s="62" t="s">
        <v>48</v>
      </c>
      <c r="C47" s="65">
        <v>37</v>
      </c>
      <c r="D47" s="65">
        <v>68</v>
      </c>
      <c r="E47" s="65">
        <v>8</v>
      </c>
    </row>
    <row r="48" spans="1:18" x14ac:dyDescent="0.2">
      <c r="A48" s="64" t="s">
        <v>72</v>
      </c>
      <c r="B48" s="62" t="s">
        <v>48</v>
      </c>
      <c r="C48" s="65">
        <v>57</v>
      </c>
      <c r="D48" s="65">
        <v>69</v>
      </c>
      <c r="E48" s="65">
        <v>4</v>
      </c>
    </row>
    <row r="49" spans="1:5" x14ac:dyDescent="0.2">
      <c r="A49" s="64" t="s">
        <v>73</v>
      </c>
      <c r="B49" s="62" t="s">
        <v>48</v>
      </c>
      <c r="C49" s="65">
        <v>57</v>
      </c>
      <c r="D49" s="65">
        <v>69</v>
      </c>
      <c r="E49" s="65">
        <v>4</v>
      </c>
    </row>
    <row r="50" spans="1:5" x14ac:dyDescent="0.2">
      <c r="A50" s="64" t="s">
        <v>74</v>
      </c>
      <c r="B50" s="62" t="s">
        <v>48</v>
      </c>
      <c r="C50" s="65">
        <v>41</v>
      </c>
      <c r="D50" s="65">
        <v>71</v>
      </c>
      <c r="E50" s="65">
        <v>10</v>
      </c>
    </row>
    <row r="51" spans="1:5" x14ac:dyDescent="0.2">
      <c r="A51" s="64" t="s">
        <v>75</v>
      </c>
      <c r="B51" s="62" t="s">
        <v>48</v>
      </c>
      <c r="C51" s="65">
        <v>55</v>
      </c>
      <c r="D51" s="65">
        <v>73</v>
      </c>
      <c r="E51" s="65">
        <v>10</v>
      </c>
    </row>
    <row r="52" spans="1:5" x14ac:dyDescent="0.2">
      <c r="A52" s="64" t="s">
        <v>76</v>
      </c>
      <c r="B52" s="62" t="s">
        <v>48</v>
      </c>
      <c r="C52" s="65">
        <v>24</v>
      </c>
      <c r="D52" s="65">
        <v>74</v>
      </c>
      <c r="E52" s="65">
        <v>7.5</v>
      </c>
    </row>
    <row r="53" spans="1:5" x14ac:dyDescent="0.2">
      <c r="A53" s="64" t="s">
        <v>77</v>
      </c>
      <c r="B53" s="62" t="s">
        <v>48</v>
      </c>
      <c r="C53" s="65">
        <v>59</v>
      </c>
      <c r="D53" s="65">
        <v>77</v>
      </c>
      <c r="E53" s="65">
        <v>13</v>
      </c>
    </row>
    <row r="54" spans="1:5" x14ac:dyDescent="0.2">
      <c r="A54" s="64" t="s">
        <v>78</v>
      </c>
      <c r="B54" s="62" t="s">
        <v>48</v>
      </c>
      <c r="C54" s="65">
        <v>54</v>
      </c>
      <c r="D54" s="65">
        <v>82</v>
      </c>
      <c r="E54" s="65">
        <v>20</v>
      </c>
    </row>
    <row r="55" spans="1:5" x14ac:dyDescent="0.2">
      <c r="A55" s="64" t="s">
        <v>79</v>
      </c>
      <c r="B55" s="62" t="s">
        <v>48</v>
      </c>
      <c r="C55" s="65">
        <v>27</v>
      </c>
      <c r="D55" s="65">
        <v>83</v>
      </c>
      <c r="E55" s="65">
        <v>6</v>
      </c>
    </row>
    <row r="56" spans="1:5" x14ac:dyDescent="0.2">
      <c r="A56" s="64" t="s">
        <v>80</v>
      </c>
      <c r="B56" s="62" t="s">
        <v>48</v>
      </c>
      <c r="C56" s="65">
        <v>49</v>
      </c>
      <c r="D56" s="65">
        <v>86</v>
      </c>
      <c r="E56" s="65">
        <v>19.8</v>
      </c>
    </row>
    <row r="57" spans="1:5" x14ac:dyDescent="0.2">
      <c r="A57" s="64" t="s">
        <v>81</v>
      </c>
      <c r="B57" s="62" t="s">
        <v>48</v>
      </c>
      <c r="C57" s="65">
        <v>103</v>
      </c>
      <c r="D57" s="65">
        <v>91</v>
      </c>
      <c r="E57" s="65">
        <v>20</v>
      </c>
    </row>
    <row r="58" spans="1:5" x14ac:dyDescent="0.2">
      <c r="A58" s="64" t="s">
        <v>82</v>
      </c>
      <c r="B58" s="62" t="s">
        <v>48</v>
      </c>
      <c r="C58" s="65">
        <v>96</v>
      </c>
      <c r="D58" s="65">
        <v>91</v>
      </c>
      <c r="E58" s="65">
        <v>20</v>
      </c>
    </row>
    <row r="59" spans="1:5" x14ac:dyDescent="0.2">
      <c r="A59" s="64" t="s">
        <v>83</v>
      </c>
      <c r="B59" s="62" t="s">
        <v>48</v>
      </c>
      <c r="C59" s="65">
        <v>55</v>
      </c>
      <c r="D59" s="65">
        <v>94</v>
      </c>
      <c r="E59" s="65">
        <v>12.5</v>
      </c>
    </row>
    <row r="60" spans="1:5" x14ac:dyDescent="0.2">
      <c r="A60" s="64" t="s">
        <v>84</v>
      </c>
      <c r="B60" s="62" t="s">
        <v>48</v>
      </c>
      <c r="C60" s="65">
        <v>91</v>
      </c>
      <c r="D60" s="65">
        <v>95</v>
      </c>
      <c r="E60" s="65">
        <v>19</v>
      </c>
    </row>
    <row r="61" spans="1:5" x14ac:dyDescent="0.2">
      <c r="A61" s="64" t="s">
        <v>85</v>
      </c>
      <c r="B61" s="62" t="s">
        <v>48</v>
      </c>
      <c r="C61" s="65">
        <v>55</v>
      </c>
      <c r="D61" s="65">
        <v>99</v>
      </c>
      <c r="E61" s="65">
        <v>16.5</v>
      </c>
    </row>
    <row r="62" spans="1:5" x14ac:dyDescent="0.2">
      <c r="A62" s="64" t="s">
        <v>86</v>
      </c>
      <c r="B62" s="62" t="s">
        <v>48</v>
      </c>
      <c r="C62" s="65">
        <v>38</v>
      </c>
      <c r="D62" s="65">
        <v>103</v>
      </c>
      <c r="E62" s="65">
        <v>6</v>
      </c>
    </row>
    <row r="63" spans="1:5" x14ac:dyDescent="0.2">
      <c r="A63" s="64" t="s">
        <v>87</v>
      </c>
      <c r="B63" s="62" t="s">
        <v>48</v>
      </c>
      <c r="C63" s="65">
        <v>29</v>
      </c>
      <c r="D63" s="65">
        <v>108</v>
      </c>
      <c r="E63" s="65">
        <v>3</v>
      </c>
    </row>
    <row r="64" spans="1:5" x14ac:dyDescent="0.2">
      <c r="A64" s="64" t="s">
        <v>88</v>
      </c>
      <c r="B64" s="62" t="s">
        <v>48</v>
      </c>
      <c r="C64" s="65">
        <v>40</v>
      </c>
      <c r="D64" s="65">
        <v>122</v>
      </c>
      <c r="E64" s="65">
        <v>4.5</v>
      </c>
    </row>
    <row r="65" spans="1:5" x14ac:dyDescent="0.2">
      <c r="A65" s="64" t="s">
        <v>89</v>
      </c>
      <c r="B65" s="62" t="s">
        <v>48</v>
      </c>
      <c r="C65" s="65">
        <v>122</v>
      </c>
      <c r="D65" s="65">
        <v>123</v>
      </c>
      <c r="E65" s="65">
        <v>15</v>
      </c>
    </row>
    <row r="66" spans="1:5" x14ac:dyDescent="0.2">
      <c r="A66" s="64" t="s">
        <v>90</v>
      </c>
      <c r="B66" s="62" t="s">
        <v>48</v>
      </c>
      <c r="C66" s="65">
        <v>77</v>
      </c>
      <c r="D66" s="65">
        <v>123</v>
      </c>
      <c r="E66" s="65">
        <v>6</v>
      </c>
    </row>
    <row r="67" spans="1:5" x14ac:dyDescent="0.2">
      <c r="A67" s="64" t="s">
        <v>91</v>
      </c>
      <c r="B67" s="62" t="s">
        <v>48</v>
      </c>
      <c r="C67" s="65">
        <v>108</v>
      </c>
      <c r="D67" s="65">
        <v>124</v>
      </c>
      <c r="E67" s="65">
        <v>20</v>
      </c>
    </row>
    <row r="68" spans="1:5" x14ac:dyDescent="0.2">
      <c r="A68" s="64" t="s">
        <v>92</v>
      </c>
      <c r="B68" s="62" t="s">
        <v>48</v>
      </c>
      <c r="C68" s="65">
        <v>57</v>
      </c>
      <c r="D68" s="65">
        <v>124</v>
      </c>
      <c r="E68" s="65">
        <v>10</v>
      </c>
    </row>
    <row r="69" spans="1:5" x14ac:dyDescent="0.2">
      <c r="A69" s="64" t="s">
        <v>93</v>
      </c>
      <c r="B69" s="62" t="s">
        <v>48</v>
      </c>
      <c r="C69" s="65">
        <v>68</v>
      </c>
      <c r="D69" s="65">
        <v>137</v>
      </c>
      <c r="E69" s="65">
        <v>18</v>
      </c>
    </row>
    <row r="70" spans="1:5" x14ac:dyDescent="0.2">
      <c r="A70" s="64" t="s">
        <v>94</v>
      </c>
      <c r="B70" s="62" t="s">
        <v>48</v>
      </c>
      <c r="C70" s="65">
        <v>92</v>
      </c>
      <c r="D70" s="65">
        <v>180</v>
      </c>
      <c r="E70" s="65">
        <v>15</v>
      </c>
    </row>
    <row r="71" spans="1:5" x14ac:dyDescent="0.2">
      <c r="A71" s="64" t="s">
        <v>95</v>
      </c>
      <c r="B71" s="62" t="s">
        <v>48</v>
      </c>
      <c r="C71" s="65">
        <v>166</v>
      </c>
      <c r="D71" s="65">
        <v>182</v>
      </c>
      <c r="E71" s="65">
        <v>17.5</v>
      </c>
    </row>
    <row r="75" spans="1:5" x14ac:dyDescent="0.2">
      <c r="A75" s="57"/>
    </row>
    <row r="76" spans="1:5" x14ac:dyDescent="0.2">
      <c r="A76" s="57"/>
    </row>
    <row r="77" spans="1:5" x14ac:dyDescent="0.2">
      <c r="B77" s="67"/>
      <c r="C77" s="67"/>
      <c r="D77" s="67"/>
    </row>
    <row r="78" spans="1:5" x14ac:dyDescent="0.2">
      <c r="B78" s="67"/>
      <c r="C78" s="67"/>
      <c r="D78" s="67"/>
    </row>
    <row r="79" spans="1:5" x14ac:dyDescent="0.2">
      <c r="B79" s="67"/>
      <c r="C79" s="67"/>
      <c r="D79" s="67"/>
    </row>
    <row r="80" spans="1:5" x14ac:dyDescent="0.2">
      <c r="B80" s="67"/>
      <c r="C80" s="67"/>
      <c r="D80" s="67"/>
    </row>
    <row r="81" spans="1:4" x14ac:dyDescent="0.2">
      <c r="B81" s="67"/>
      <c r="C81" s="67"/>
      <c r="D81" s="67"/>
    </row>
    <row r="82" spans="1:4" x14ac:dyDescent="0.2">
      <c r="B82" s="67"/>
      <c r="C82" s="67"/>
      <c r="D82" s="67"/>
    </row>
    <row r="83" spans="1:4" x14ac:dyDescent="0.2">
      <c r="B83" s="67"/>
      <c r="C83" s="67"/>
      <c r="D83" s="67"/>
    </row>
    <row r="84" spans="1:4" x14ac:dyDescent="0.2">
      <c r="A84" s="57"/>
    </row>
    <row r="85" spans="1:4" x14ac:dyDescent="0.2">
      <c r="A85" s="57"/>
    </row>
    <row r="86" spans="1:4" x14ac:dyDescent="0.2">
      <c r="A86" s="57"/>
    </row>
    <row r="87" spans="1:4" x14ac:dyDescent="0.2">
      <c r="A87" s="57"/>
    </row>
    <row r="88" spans="1:4" x14ac:dyDescent="0.2">
      <c r="A88" s="57"/>
    </row>
    <row r="89" spans="1:4" x14ac:dyDescent="0.2">
      <c r="B89" s="66"/>
      <c r="C89" s="66"/>
      <c r="D89" s="66"/>
    </row>
    <row r="90" spans="1:4" x14ac:dyDescent="0.2">
      <c r="B90" s="66"/>
      <c r="C90" s="66"/>
      <c r="D90" s="66"/>
    </row>
    <row r="91" spans="1:4" x14ac:dyDescent="0.2">
      <c r="B91" s="66"/>
      <c r="C91" s="66"/>
      <c r="D91" s="66"/>
    </row>
    <row r="92" spans="1:4" x14ac:dyDescent="0.2">
      <c r="B92" s="66"/>
      <c r="C92" s="66"/>
      <c r="D92" s="66"/>
    </row>
    <row r="93" spans="1:4" x14ac:dyDescent="0.2">
      <c r="B93" s="66"/>
      <c r="C93" s="66"/>
      <c r="D93" s="66"/>
    </row>
    <row r="94" spans="1:4" x14ac:dyDescent="0.2">
      <c r="B94" s="66"/>
      <c r="C94" s="66"/>
      <c r="D94" s="66"/>
    </row>
    <row r="95" spans="1:4" x14ac:dyDescent="0.2">
      <c r="B95" s="66"/>
      <c r="C95" s="66"/>
      <c r="D95" s="66"/>
    </row>
    <row r="96" spans="1:4" x14ac:dyDescent="0.2">
      <c r="A96" s="57"/>
    </row>
    <row r="97" spans="1:12" x14ac:dyDescent="0.2">
      <c r="A97" s="57"/>
    </row>
    <row r="98" spans="1:12" x14ac:dyDescent="0.2">
      <c r="A98" s="57"/>
    </row>
    <row r="99" spans="1:12" x14ac:dyDescent="0.2">
      <c r="A99" s="57"/>
    </row>
    <row r="100" spans="1:12" x14ac:dyDescent="0.2">
      <c r="A100" s="57"/>
    </row>
    <row r="101" spans="1:12" x14ac:dyDescent="0.2">
      <c r="A101" s="57"/>
    </row>
    <row r="102" spans="1:12" x14ac:dyDescent="0.2">
      <c r="A102" s="57"/>
      <c r="I102" s="58"/>
      <c r="J102" s="66"/>
      <c r="K102" s="66"/>
      <c r="L102" s="66"/>
    </row>
    <row r="103" spans="1:12" x14ac:dyDescent="0.2">
      <c r="A103" s="57"/>
      <c r="I103" s="58"/>
      <c r="J103" s="66"/>
      <c r="K103" s="66"/>
      <c r="L103" s="66"/>
    </row>
    <row r="104" spans="1:12" x14ac:dyDescent="0.2">
      <c r="A104" s="57"/>
      <c r="I104" s="58"/>
      <c r="J104" s="66"/>
      <c r="K104" s="66"/>
      <c r="L104" s="66"/>
    </row>
    <row r="105" spans="1:12" x14ac:dyDescent="0.2">
      <c r="A105" s="57"/>
      <c r="I105" s="58"/>
      <c r="J105" s="66"/>
      <c r="K105" s="66"/>
      <c r="L105" s="66"/>
    </row>
    <row r="106" spans="1:12" x14ac:dyDescent="0.2">
      <c r="A106" s="57"/>
      <c r="I106" s="58"/>
      <c r="J106" s="66"/>
      <c r="K106" s="66"/>
      <c r="L106" s="66"/>
    </row>
    <row r="107" spans="1:12" x14ac:dyDescent="0.2">
      <c r="A107" s="57"/>
      <c r="I107" s="58"/>
      <c r="J107" s="66"/>
      <c r="K107" s="66"/>
      <c r="L107" s="66"/>
    </row>
    <row r="108" spans="1:12" x14ac:dyDescent="0.2">
      <c r="A108" s="57"/>
      <c r="I108" s="58"/>
      <c r="J108" s="66"/>
      <c r="K108" s="66"/>
      <c r="L108" s="66"/>
    </row>
    <row r="109" spans="1:12" x14ac:dyDescent="0.2">
      <c r="A109" s="57"/>
      <c r="I109" s="58"/>
      <c r="J109" s="66"/>
      <c r="K109" s="66"/>
      <c r="L109" s="66"/>
    </row>
    <row r="110" spans="1:12" x14ac:dyDescent="0.2">
      <c r="A110" s="57"/>
      <c r="I110" s="58"/>
      <c r="J110" s="66"/>
      <c r="K110" s="66"/>
      <c r="L110" s="66"/>
    </row>
    <row r="111" spans="1:12" x14ac:dyDescent="0.2">
      <c r="A111" s="57"/>
      <c r="I111" s="58"/>
      <c r="J111" s="66"/>
      <c r="K111" s="66"/>
      <c r="L111" s="66"/>
    </row>
    <row r="112" spans="1:12" x14ac:dyDescent="0.2">
      <c r="A112" s="57"/>
      <c r="I112" s="58"/>
      <c r="J112" s="66"/>
      <c r="K112" s="66"/>
      <c r="L112" s="66"/>
    </row>
    <row r="113" spans="1:12" x14ac:dyDescent="0.2">
      <c r="A113" s="57"/>
      <c r="I113" s="58"/>
      <c r="J113" s="66"/>
      <c r="K113" s="66"/>
      <c r="L113" s="66"/>
    </row>
    <row r="114" spans="1:12" x14ac:dyDescent="0.2">
      <c r="A114" s="57"/>
      <c r="I114" s="58"/>
      <c r="J114" s="66"/>
      <c r="K114" s="66"/>
      <c r="L114" s="66"/>
    </row>
    <row r="115" spans="1:12" x14ac:dyDescent="0.2">
      <c r="A115" s="57"/>
      <c r="I115" s="58"/>
      <c r="J115" s="66"/>
      <c r="K115" s="66"/>
      <c r="L115" s="66"/>
    </row>
    <row r="116" spans="1:12" x14ac:dyDescent="0.2">
      <c r="I116" s="58"/>
      <c r="J116" s="66"/>
      <c r="K116" s="66"/>
      <c r="L116" s="66"/>
    </row>
    <row r="117" spans="1:12" x14ac:dyDescent="0.2">
      <c r="I117" s="58"/>
      <c r="J117" s="66"/>
      <c r="K117" s="66"/>
      <c r="L117" s="66"/>
    </row>
    <row r="118" spans="1:12" x14ac:dyDescent="0.2">
      <c r="I118" s="58"/>
      <c r="J118" s="66"/>
      <c r="K118" s="66"/>
      <c r="L118" s="66"/>
    </row>
    <row r="119" spans="1:12" x14ac:dyDescent="0.2">
      <c r="I119" s="58"/>
      <c r="J119" s="66"/>
      <c r="K119" s="66"/>
      <c r="L119" s="66"/>
    </row>
    <row r="120" spans="1:12" x14ac:dyDescent="0.2">
      <c r="I120" s="58"/>
      <c r="J120" s="66"/>
      <c r="K120" s="66"/>
      <c r="L120" s="66"/>
    </row>
    <row r="121" spans="1:12" x14ac:dyDescent="0.2">
      <c r="I121" s="58"/>
      <c r="J121" s="66"/>
      <c r="K121" s="66"/>
      <c r="L121" s="66"/>
    </row>
    <row r="122" spans="1:12" x14ac:dyDescent="0.2">
      <c r="I122" s="58"/>
      <c r="J122" s="66"/>
      <c r="K122" s="66"/>
      <c r="L122" s="66"/>
    </row>
    <row r="123" spans="1:12" x14ac:dyDescent="0.2">
      <c r="I123" s="58"/>
      <c r="J123" s="66"/>
      <c r="K123" s="66"/>
      <c r="L123" s="66"/>
    </row>
    <row r="124" spans="1:12" x14ac:dyDescent="0.2">
      <c r="I124" s="58"/>
      <c r="J124" s="66"/>
      <c r="K124" s="66"/>
      <c r="L124" s="66"/>
    </row>
    <row r="125" spans="1:12" x14ac:dyDescent="0.2">
      <c r="I125" s="58"/>
      <c r="J125" s="66"/>
      <c r="K125" s="66"/>
      <c r="L125" s="66"/>
    </row>
    <row r="126" spans="1:12" x14ac:dyDescent="0.2">
      <c r="I126" s="58"/>
      <c r="J126" s="66"/>
      <c r="K126" s="66"/>
      <c r="L126" s="66"/>
    </row>
    <row r="127" spans="1:12" x14ac:dyDescent="0.2">
      <c r="I127" s="58"/>
      <c r="J127" s="66"/>
      <c r="K127" s="66"/>
      <c r="L127" s="66"/>
    </row>
    <row r="128" spans="1:12" x14ac:dyDescent="0.2">
      <c r="I128" s="58"/>
      <c r="J128" s="66"/>
      <c r="K128" s="66"/>
      <c r="L128" s="66"/>
    </row>
  </sheetData>
  <conditionalFormatting sqref="Q21">
    <cfRule type="cellIs" dxfId="0" priority="1" operator="between">
      <formula>5</formula>
      <formula>10</formula>
    </cfRule>
  </conditionalFormatting>
  <printOptions headings="1" gridLines="1"/>
  <pageMargins left="0.75" right="0.75" top="1" bottom="1" header="0.5" footer="0.5"/>
  <pageSetup orientation="portrait" r:id="rId1"/>
  <headerFooter alignWithMargins="0">
    <oddFooter>&amp;CFamous actors and actresses</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Navigating</vt:lpstr>
      <vt:lpstr>Text Functions</vt:lpstr>
      <vt:lpstr>Text Functions Cont'd</vt:lpstr>
      <vt:lpstr>Date Functions</vt:lpstr>
      <vt:lpstr>Number Format</vt:lpstr>
      <vt:lpstr>Sorting</vt:lpstr>
      <vt:lpstr>Filtering</vt:lpstr>
      <vt:lpstr>Lookup</vt:lpstr>
      <vt:lpstr>Conditional Formating</vt:lpstr>
      <vt:lpstr>Text to Columns</vt:lpstr>
      <vt:lpstr>Navigating!Database</vt:lpstr>
      <vt:lpstr>LookupTable</vt:lpstr>
    </vt:vector>
  </TitlesOfParts>
  <Company>U.S. Army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 Kim B. Golden (804) 765-4925</dc:creator>
  <cp:lastModifiedBy>Windows User</cp:lastModifiedBy>
  <dcterms:created xsi:type="dcterms:W3CDTF">2009-09-18T16:44:14Z</dcterms:created>
  <dcterms:modified xsi:type="dcterms:W3CDTF">2023-02-04T11:52:00Z</dcterms:modified>
</cp:coreProperties>
</file>